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F:\学連(エントリー)\2023島原駅伝\"/>
    </mc:Choice>
  </mc:AlternateContent>
  <xr:revisionPtr revIDLastSave="0" documentId="13_ncr:1_{0557D26F-A8C5-4A73-B491-5D8D4DB5E9E9}" xr6:coauthVersionLast="47" xr6:coauthVersionMax="47" xr10:uidLastSave="{00000000-0000-0000-0000-000000000000}"/>
  <workbookProtection workbookAlgorithmName="SHA-512" workbookHashValue="ahnR3Swhdd9nBKjWHmo9XVmfzkHUB1Ft7eKywmZUkVfZnfIryDHhwloJFMhGPjjRXUzr/rW4x0CEINK1GxtZHw==" workbookSaltValue="HBbTU77yrQzGNOuFblkwgw==" workbookSpinCount="100000" lockStructure="1"/>
  <bookViews>
    <workbookView xWindow="-120" yWindow="-120" windowWidth="20730" windowHeight="11160" xr2:uid="{00000000-000D-0000-FFFF-FFFF00000000}"/>
  </bookViews>
  <sheets>
    <sheet name="基本情報登録" sheetId="1" r:id="rId1"/>
    <sheet name="様式1(女子)" sheetId="10" r:id="rId2"/>
    <sheet name="様式2(女子)" sheetId="2" r:id="rId3"/>
    <sheet name="様式3(女子)" sheetId="4" r:id="rId4"/>
    <sheet name="様式Ⅳ(女子)" sheetId="5" state="hidden" r:id="rId5"/>
    <sheet name="様式4(女子)" sheetId="6" r:id="rId6"/>
    <sheet name="様式5(女子)" sheetId="7" r:id="rId7"/>
    <sheet name="様式6(女子)" sheetId="8" r:id="rId8"/>
    <sheet name="登録データ" sheetId="9" state="hidden" r:id="rId9"/>
    <sheet name="所属情報" sheetId="12" state="hidden" r:id="rId10"/>
    <sheet name="女子mat" sheetId="11" state="hidden" r:id="rId11"/>
  </sheets>
  <definedNames>
    <definedName name="_xlnm.Print_Area" localSheetId="0">基本情報登録!$A$1:$J$34</definedName>
    <definedName name="_xlnm.Print_Area" localSheetId="1">'様式1(女子)'!$A$1:$W$51</definedName>
    <definedName name="_xlnm.Print_Area" localSheetId="2">'様式2(女子)'!$A$1:$J$48</definedName>
    <definedName name="_xlnm.Print_Area" localSheetId="5">'様式4(女子)'!$A$1:$K$51</definedName>
    <definedName name="_xlnm.Print_Area" localSheetId="6">'様式5(女子)'!$A$1:$K$36</definedName>
    <definedName name="_xlnm.Print_Area" localSheetId="7">'様式6(女子)'!$A$1:$I$53</definedName>
    <definedName name="_xlnm.Print_Area" localSheetId="4">'様式Ⅳ(女子)'!$A$1:$H$55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1" l="1"/>
  <c r="G4" i="11"/>
  <c r="G5" i="11"/>
  <c r="G6" i="11"/>
  <c r="G7" i="11"/>
  <c r="G8" i="11"/>
  <c r="G9" i="11"/>
  <c r="G10" i="11"/>
  <c r="G11" i="11"/>
  <c r="G12" i="11"/>
  <c r="G13" i="11"/>
  <c r="G14" i="11"/>
  <c r="G2" i="11"/>
  <c r="D8" i="1"/>
  <c r="A3" i="12"/>
  <c r="B3" i="12" s="1"/>
  <c r="C3" i="12" s="1"/>
  <c r="D3" i="12" s="1"/>
  <c r="E3" i="12" s="1"/>
  <c r="G15" i="11" l="1"/>
  <c r="P10" i="9" l="1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Q2" i="9" l="1"/>
  <c r="P2" i="9"/>
  <c r="P4" i="9"/>
  <c r="P5" i="9"/>
  <c r="P6" i="9"/>
  <c r="P7" i="9"/>
  <c r="P8" i="9"/>
  <c r="P9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414" i="9"/>
  <c r="P415" i="9"/>
  <c r="P416" i="9"/>
  <c r="P417" i="9"/>
  <c r="P418" i="9"/>
  <c r="P419" i="9"/>
  <c r="P420" i="9"/>
  <c r="P421" i="9"/>
  <c r="P422" i="9"/>
  <c r="P423" i="9"/>
  <c r="P424" i="9"/>
  <c r="P425" i="9"/>
  <c r="P426" i="9"/>
  <c r="P427" i="9"/>
  <c r="P428" i="9"/>
  <c r="P429" i="9"/>
  <c r="P430" i="9"/>
  <c r="P431" i="9"/>
  <c r="P432" i="9"/>
  <c r="P433" i="9"/>
  <c r="P434" i="9"/>
  <c r="P435" i="9"/>
  <c r="P436" i="9"/>
  <c r="P437" i="9"/>
  <c r="P438" i="9"/>
  <c r="P439" i="9"/>
  <c r="P440" i="9"/>
  <c r="P441" i="9"/>
  <c r="P442" i="9"/>
  <c r="P443" i="9"/>
  <c r="P444" i="9"/>
  <c r="P445" i="9"/>
  <c r="P446" i="9"/>
  <c r="P447" i="9"/>
  <c r="P448" i="9"/>
  <c r="P449" i="9"/>
  <c r="P450" i="9"/>
  <c r="P451" i="9"/>
  <c r="P452" i="9"/>
  <c r="P453" i="9"/>
  <c r="P454" i="9"/>
  <c r="P455" i="9"/>
  <c r="P456" i="9"/>
  <c r="P457" i="9"/>
  <c r="P458" i="9"/>
  <c r="P459" i="9"/>
  <c r="P460" i="9"/>
  <c r="P461" i="9"/>
  <c r="P462" i="9"/>
  <c r="P463" i="9"/>
  <c r="P464" i="9"/>
  <c r="P465" i="9"/>
  <c r="P466" i="9"/>
  <c r="P467" i="9"/>
  <c r="P468" i="9"/>
  <c r="P469" i="9"/>
  <c r="P470" i="9"/>
  <c r="P471" i="9"/>
  <c r="P472" i="9"/>
  <c r="P473" i="9"/>
  <c r="P474" i="9"/>
  <c r="P475" i="9"/>
  <c r="P476" i="9"/>
  <c r="P477" i="9"/>
  <c r="P478" i="9"/>
  <c r="P479" i="9"/>
  <c r="P480" i="9"/>
  <c r="P481" i="9"/>
  <c r="P482" i="9"/>
  <c r="P483" i="9"/>
  <c r="P484" i="9"/>
  <c r="P485" i="9"/>
  <c r="P486" i="9"/>
  <c r="P487" i="9"/>
  <c r="P488" i="9"/>
  <c r="P489" i="9"/>
  <c r="P490" i="9"/>
  <c r="P491" i="9"/>
  <c r="P492" i="9"/>
  <c r="P493" i="9"/>
  <c r="P494" i="9"/>
  <c r="P495" i="9"/>
  <c r="P496" i="9"/>
  <c r="P497" i="9"/>
  <c r="P498" i="9"/>
  <c r="P499" i="9"/>
  <c r="P500" i="9"/>
  <c r="P501" i="9"/>
  <c r="P502" i="9"/>
  <c r="P503" i="9"/>
  <c r="P504" i="9"/>
  <c r="P505" i="9"/>
  <c r="P506" i="9"/>
  <c r="P507" i="9"/>
  <c r="P508" i="9"/>
  <c r="P509" i="9"/>
  <c r="P510" i="9"/>
  <c r="P511" i="9"/>
  <c r="P512" i="9"/>
  <c r="P513" i="9"/>
  <c r="P514" i="9"/>
  <c r="P515" i="9"/>
  <c r="P516" i="9"/>
  <c r="P517" i="9"/>
  <c r="P518" i="9"/>
  <c r="P519" i="9"/>
  <c r="P520" i="9"/>
  <c r="P521" i="9"/>
  <c r="P522" i="9"/>
  <c r="P523" i="9"/>
  <c r="P524" i="9"/>
  <c r="P525" i="9"/>
  <c r="P526" i="9"/>
  <c r="P527" i="9"/>
  <c r="P528" i="9"/>
  <c r="P529" i="9"/>
  <c r="P530" i="9"/>
  <c r="P531" i="9"/>
  <c r="P532" i="9"/>
  <c r="P533" i="9"/>
  <c r="P534" i="9"/>
  <c r="P535" i="9"/>
  <c r="P536" i="9"/>
  <c r="P537" i="9"/>
  <c r="P538" i="9"/>
  <c r="P539" i="9"/>
  <c r="P540" i="9"/>
  <c r="P541" i="9"/>
  <c r="P542" i="9"/>
  <c r="P543" i="9"/>
  <c r="P544" i="9"/>
  <c r="P545" i="9"/>
  <c r="P546" i="9"/>
  <c r="P547" i="9"/>
  <c r="P548" i="9"/>
  <c r="P549" i="9"/>
  <c r="P550" i="9"/>
  <c r="P551" i="9"/>
  <c r="P3" i="9"/>
  <c r="B14" i="11"/>
  <c r="B13" i="11"/>
  <c r="B12" i="11"/>
  <c r="B11" i="11"/>
  <c r="B10" i="11"/>
  <c r="B9" i="11"/>
  <c r="B8" i="11"/>
  <c r="B7" i="11"/>
  <c r="B6" i="11"/>
  <c r="B5" i="11"/>
  <c r="B4" i="11"/>
  <c r="B2" i="11"/>
  <c r="B3" i="11"/>
  <c r="Q14" i="11"/>
  <c r="Q13" i="11"/>
  <c r="Q12" i="11"/>
  <c r="Q11" i="11"/>
  <c r="Q10" i="11"/>
  <c r="Q9" i="11"/>
  <c r="Q8" i="11"/>
  <c r="Q7" i="11"/>
  <c r="Q6" i="11"/>
  <c r="Q5" i="11"/>
  <c r="Q4" i="11"/>
  <c r="Q3" i="11"/>
  <c r="Q2" i="11"/>
  <c r="G18" i="10"/>
  <c r="T3" i="11" s="1"/>
  <c r="G20" i="10"/>
  <c r="T4" i="11" s="1"/>
  <c r="G22" i="10"/>
  <c r="T5" i="11" s="1"/>
  <c r="G24" i="10"/>
  <c r="T6" i="11" s="1"/>
  <c r="G26" i="10"/>
  <c r="T7" i="11" s="1"/>
  <c r="G28" i="10"/>
  <c r="T8" i="11" s="1"/>
  <c r="G30" i="10"/>
  <c r="T9" i="11" s="1"/>
  <c r="G32" i="10"/>
  <c r="T10" i="11" s="1"/>
  <c r="G34" i="10"/>
  <c r="T11" i="11" s="1"/>
  <c r="G36" i="10"/>
  <c r="T12" i="11" s="1"/>
  <c r="G38" i="10"/>
  <c r="T13" i="11" s="1"/>
  <c r="G40" i="10"/>
  <c r="T14" i="11" s="1"/>
  <c r="G16" i="10"/>
  <c r="T2" i="11" s="1"/>
  <c r="F13" i="11" l="1"/>
  <c r="F14" i="11"/>
  <c r="F12" i="11"/>
  <c r="F11" i="11"/>
  <c r="F10" i="11"/>
  <c r="F9" i="11"/>
  <c r="F8" i="11"/>
  <c r="F7" i="11"/>
  <c r="F6" i="11"/>
  <c r="F5" i="11"/>
  <c r="F4" i="11"/>
  <c r="M2" i="11"/>
  <c r="F3" i="11"/>
  <c r="M11" i="11"/>
  <c r="M14" i="11"/>
  <c r="M13" i="11"/>
  <c r="M8" i="11"/>
  <c r="M6" i="11"/>
  <c r="M12" i="11"/>
  <c r="M10" i="11"/>
  <c r="M9" i="11"/>
  <c r="M7" i="11"/>
  <c r="M5" i="11"/>
  <c r="M4" i="11"/>
  <c r="M3" i="11"/>
  <c r="F2" i="11"/>
  <c r="I4" i="11"/>
  <c r="I6" i="11"/>
  <c r="I8" i="11"/>
  <c r="I10" i="11"/>
  <c r="I11" i="11"/>
  <c r="I12" i="11"/>
  <c r="I14" i="11"/>
  <c r="I3" i="11"/>
  <c r="I2" i="11"/>
  <c r="BA169" i="10"/>
  <c r="BA170" i="10"/>
  <c r="BA171" i="10"/>
  <c r="BA172" i="10"/>
  <c r="BA173" i="10"/>
  <c r="BA174" i="10"/>
  <c r="BA175" i="10"/>
  <c r="BA176" i="10"/>
  <c r="BA177" i="10"/>
  <c r="BA178" i="10"/>
  <c r="BA179" i="10"/>
  <c r="BA180" i="10"/>
  <c r="BA181" i="10"/>
  <c r="BA182" i="10"/>
  <c r="BA183" i="10"/>
  <c r="BA184" i="10"/>
  <c r="BA185" i="10"/>
  <c r="BA186" i="10"/>
  <c r="BA187" i="10"/>
  <c r="BA188" i="10"/>
  <c r="BA189" i="10"/>
  <c r="BA190" i="10"/>
  <c r="BA191" i="10"/>
  <c r="BA192" i="10"/>
  <c r="BA193" i="10"/>
  <c r="BA194" i="10"/>
  <c r="BA195" i="10"/>
  <c r="BA198" i="10"/>
  <c r="BA199" i="10"/>
  <c r="BA200" i="10"/>
  <c r="BA201" i="10"/>
  <c r="BA168" i="10"/>
  <c r="H4" i="11"/>
  <c r="I13" i="11"/>
  <c r="I9" i="11"/>
  <c r="I7" i="11"/>
  <c r="X5" i="10"/>
  <c r="X6" i="10"/>
  <c r="X7" i="10"/>
  <c r="X8" i="10"/>
  <c r="X9" i="10"/>
  <c r="X10" i="10"/>
  <c r="X11" i="10"/>
  <c r="Y5" i="10"/>
  <c r="Y4" i="10"/>
  <c r="Y6" i="10"/>
  <c r="Y7" i="10"/>
  <c r="Y8" i="10"/>
  <c r="Y9" i="10"/>
  <c r="Y10" i="10"/>
  <c r="H5" i="11" l="1"/>
  <c r="H2" i="11"/>
  <c r="I5" i="11"/>
  <c r="H3" i="11" l="1"/>
  <c r="H12" i="11"/>
  <c r="H13" i="11"/>
  <c r="H9" i="11"/>
  <c r="H7" i="11"/>
  <c r="H8" i="11"/>
  <c r="H10" i="11"/>
  <c r="H14" i="11"/>
  <c r="H11" i="11"/>
  <c r="H6" i="11"/>
  <c r="F18" i="10" l="1"/>
  <c r="F20" i="10"/>
  <c r="F22" i="10"/>
  <c r="F24" i="10"/>
  <c r="F26" i="10"/>
  <c r="F28" i="10"/>
  <c r="F30" i="10"/>
  <c r="F32" i="10"/>
  <c r="F34" i="10"/>
  <c r="F36" i="10"/>
  <c r="F38" i="10"/>
  <c r="F40" i="10"/>
  <c r="E18" i="10"/>
  <c r="E20" i="10"/>
  <c r="E22" i="10"/>
  <c r="E24" i="10"/>
  <c r="E26" i="10"/>
  <c r="E28" i="10"/>
  <c r="E30" i="10"/>
  <c r="E32" i="10"/>
  <c r="E34" i="10"/>
  <c r="E36" i="10"/>
  <c r="E38" i="10"/>
  <c r="E40" i="10"/>
  <c r="F16" i="10"/>
  <c r="BA219" i="10"/>
  <c r="BA220" i="10"/>
  <c r="BA221" i="10"/>
  <c r="BA222" i="10"/>
  <c r="BA223" i="10"/>
  <c r="BA224" i="10"/>
  <c r="BA225" i="10"/>
  <c r="BA226" i="10"/>
  <c r="BA227" i="10"/>
  <c r="BA228" i="10"/>
  <c r="BA229" i="10"/>
  <c r="BA230" i="10"/>
  <c r="BA231" i="10"/>
  <c r="BA232" i="10"/>
  <c r="BA233" i="10"/>
  <c r="BA234" i="10"/>
  <c r="BA235" i="10"/>
  <c r="BA236" i="10"/>
  <c r="BA237" i="10"/>
  <c r="BA238" i="10"/>
  <c r="BA239" i="10"/>
  <c r="BA240" i="10"/>
  <c r="BA241" i="10"/>
  <c r="BA242" i="10"/>
  <c r="BA243" i="10"/>
  <c r="BA244" i="10"/>
  <c r="BA245" i="10"/>
  <c r="BA218" i="10"/>
  <c r="BA119" i="10"/>
  <c r="BA120" i="10"/>
  <c r="BA121" i="10"/>
  <c r="BA122" i="10"/>
  <c r="BA123" i="10"/>
  <c r="BA124" i="10"/>
  <c r="BA125" i="10"/>
  <c r="BA126" i="10"/>
  <c r="BA127" i="10"/>
  <c r="BA128" i="10"/>
  <c r="BA129" i="10"/>
  <c r="BA130" i="10"/>
  <c r="BA131" i="10"/>
  <c r="BA132" i="10"/>
  <c r="BA133" i="10"/>
  <c r="BA134" i="10"/>
  <c r="BA135" i="10"/>
  <c r="BA136" i="10"/>
  <c r="BA137" i="10"/>
  <c r="BA138" i="10"/>
  <c r="BA139" i="10"/>
  <c r="BA140" i="10"/>
  <c r="BA141" i="10"/>
  <c r="BA142" i="10"/>
  <c r="BA143" i="10"/>
  <c r="BA144" i="10"/>
  <c r="BA145" i="10"/>
  <c r="BA118" i="10"/>
  <c r="BA68" i="10"/>
  <c r="BA69" i="10"/>
  <c r="BA70" i="10"/>
  <c r="BA71" i="10"/>
  <c r="BA72" i="10"/>
  <c r="BA73" i="10"/>
  <c r="BA74" i="10"/>
  <c r="BA75" i="10"/>
  <c r="BA76" i="10"/>
  <c r="BA77" i="10"/>
  <c r="BA78" i="10"/>
  <c r="BA79" i="10"/>
  <c r="BA80" i="10"/>
  <c r="BA81" i="10"/>
  <c r="BA82" i="10"/>
  <c r="BA83" i="10"/>
  <c r="BA84" i="10"/>
  <c r="BA85" i="10"/>
  <c r="BA86" i="10"/>
  <c r="BA87" i="10"/>
  <c r="BA88" i="10"/>
  <c r="BA89" i="10"/>
  <c r="BA90" i="10"/>
  <c r="BA91" i="10"/>
  <c r="BA92" i="10"/>
  <c r="BA93" i="10"/>
  <c r="BA94" i="10"/>
  <c r="BA67" i="10"/>
  <c r="AZ17" i="10"/>
  <c r="AZ18" i="10"/>
  <c r="AZ19" i="10"/>
  <c r="AZ20" i="10"/>
  <c r="AZ21" i="10"/>
  <c r="AZ22" i="10"/>
  <c r="AZ23" i="10"/>
  <c r="AZ24" i="10"/>
  <c r="AZ25" i="10"/>
  <c r="AZ26" i="10"/>
  <c r="AZ27" i="10"/>
  <c r="AZ28" i="10"/>
  <c r="AZ29" i="10"/>
  <c r="AZ30" i="10"/>
  <c r="AZ31" i="10"/>
  <c r="AZ32" i="10"/>
  <c r="AZ33" i="10"/>
  <c r="AZ34" i="10"/>
  <c r="AZ35" i="10"/>
  <c r="AZ36" i="10"/>
  <c r="AZ37" i="10"/>
  <c r="AZ38" i="10"/>
  <c r="AZ39" i="10"/>
  <c r="AZ40" i="10"/>
  <c r="AZ41" i="10"/>
  <c r="AZ42" i="10"/>
  <c r="AZ43" i="10"/>
  <c r="AZ46" i="10"/>
  <c r="AZ16" i="10"/>
  <c r="S14" i="11" l="1"/>
  <c r="AU45" i="10"/>
  <c r="S13" i="11"/>
  <c r="AU43" i="10"/>
  <c r="S12" i="11"/>
  <c r="AU41" i="10"/>
  <c r="S11" i="11"/>
  <c r="AU39" i="10"/>
  <c r="S10" i="11"/>
  <c r="AU37" i="10"/>
  <c r="S9" i="11"/>
  <c r="AU35" i="10"/>
  <c r="S8" i="11"/>
  <c r="AU33" i="10"/>
  <c r="S7" i="11"/>
  <c r="AU31" i="10"/>
  <c r="S6" i="11"/>
  <c r="AU29" i="10"/>
  <c r="S5" i="11"/>
  <c r="AU27" i="10"/>
  <c r="S4" i="11"/>
  <c r="AU25" i="10"/>
  <c r="S3" i="11"/>
  <c r="AU23" i="10"/>
  <c r="S2" i="11"/>
  <c r="AU21" i="10"/>
  <c r="R14" i="11"/>
  <c r="AT45" i="10"/>
  <c r="R13" i="11"/>
  <c r="C13" i="11" s="1"/>
  <c r="AT43" i="10"/>
  <c r="R12" i="11"/>
  <c r="C12" i="11" s="1"/>
  <c r="AT41" i="10"/>
  <c r="R11" i="11"/>
  <c r="C11" i="11" s="1"/>
  <c r="AT39" i="10"/>
  <c r="R10" i="11"/>
  <c r="C10" i="11" s="1"/>
  <c r="AT37" i="10"/>
  <c r="R9" i="11"/>
  <c r="C9" i="11" s="1"/>
  <c r="AT35" i="10"/>
  <c r="R8" i="11"/>
  <c r="C8" i="11" s="1"/>
  <c r="AT33" i="10"/>
  <c r="R7" i="11"/>
  <c r="C7" i="11" s="1"/>
  <c r="AT31" i="10"/>
  <c r="R6" i="11"/>
  <c r="C6" i="11" s="1"/>
  <c r="AT29" i="10"/>
  <c r="R5" i="11"/>
  <c r="C5" i="11" s="1"/>
  <c r="AT27" i="10"/>
  <c r="R4" i="11"/>
  <c r="C4" i="11" s="1"/>
  <c r="AT25" i="10"/>
  <c r="R3" i="11"/>
  <c r="C3" i="11" s="1"/>
  <c r="AT23" i="10"/>
  <c r="C14" i="11"/>
  <c r="AZ242" i="10"/>
  <c r="AZ240" i="10"/>
  <c r="AZ238" i="10"/>
  <c r="AZ236" i="10"/>
  <c r="AZ234" i="10"/>
  <c r="AZ232" i="10"/>
  <c r="AZ230" i="10"/>
  <c r="AZ228" i="10"/>
  <c r="AZ226" i="10"/>
  <c r="AZ224" i="10"/>
  <c r="AZ222" i="10"/>
  <c r="AZ220" i="10"/>
  <c r="AZ218" i="10"/>
  <c r="BA214" i="10"/>
  <c r="AZ192" i="10"/>
  <c r="AZ190" i="10"/>
  <c r="AZ188" i="10"/>
  <c r="AZ186" i="10"/>
  <c r="AZ184" i="10"/>
  <c r="AZ182" i="10"/>
  <c r="AZ180" i="10"/>
  <c r="AZ178" i="10"/>
  <c r="AZ176" i="10"/>
  <c r="AZ174" i="10"/>
  <c r="AZ172" i="10"/>
  <c r="AZ170" i="10"/>
  <c r="BA164" i="10"/>
  <c r="AZ168" i="10"/>
  <c r="AZ142" i="10"/>
  <c r="AZ140" i="10"/>
  <c r="AZ138" i="10"/>
  <c r="AZ136" i="10"/>
  <c r="AZ134" i="10"/>
  <c r="AZ132" i="10"/>
  <c r="AZ130" i="10"/>
  <c r="AZ128" i="10"/>
  <c r="AZ126" i="10"/>
  <c r="AZ124" i="10"/>
  <c r="AZ122" i="10"/>
  <c r="AZ120" i="10"/>
  <c r="AZ118" i="10"/>
  <c r="BA114" i="10"/>
  <c r="AY197" i="10"/>
  <c r="AY195" i="10"/>
  <c r="AY193" i="10"/>
  <c r="AY191" i="10"/>
  <c r="AY189" i="10"/>
  <c r="AY187" i="10"/>
  <c r="AY185" i="10"/>
  <c r="AY183" i="10"/>
  <c r="AY181" i="10"/>
  <c r="AY179" i="10"/>
  <c r="AY177" i="10"/>
  <c r="AY175" i="10"/>
  <c r="AY173" i="10"/>
  <c r="AY247" i="10"/>
  <c r="AY245" i="10"/>
  <c r="AY243" i="10"/>
  <c r="AY241" i="10"/>
  <c r="AY239" i="10"/>
  <c r="AY237" i="10"/>
  <c r="AY235" i="10"/>
  <c r="AY233" i="10"/>
  <c r="AY231" i="10"/>
  <c r="AY229" i="10"/>
  <c r="AY227" i="10"/>
  <c r="AY225" i="10"/>
  <c r="AY223" i="10"/>
  <c r="AY147" i="10"/>
  <c r="AY145" i="10"/>
  <c r="AY143" i="10"/>
  <c r="AY141" i="10"/>
  <c r="AY139" i="10"/>
  <c r="AY137" i="10"/>
  <c r="AY135" i="10"/>
  <c r="AY133" i="10"/>
  <c r="AY131" i="10"/>
  <c r="AY129" i="10"/>
  <c r="AY127" i="10"/>
  <c r="AY125" i="10"/>
  <c r="AY123" i="10"/>
  <c r="AZ91" i="10"/>
  <c r="AZ89" i="10"/>
  <c r="AZ87" i="10"/>
  <c r="AZ85" i="10"/>
  <c r="AZ83" i="10"/>
  <c r="AZ81" i="10"/>
  <c r="AZ79" i="10"/>
  <c r="AZ77" i="10"/>
  <c r="AZ75" i="10"/>
  <c r="AZ73" i="10"/>
  <c r="AZ71" i="10"/>
  <c r="AZ69" i="10"/>
  <c r="BA63" i="10"/>
  <c r="AZ67" i="10"/>
  <c r="AY96" i="10"/>
  <c r="AY94" i="10"/>
  <c r="AY92" i="10"/>
  <c r="AY90" i="10"/>
  <c r="AY88" i="10"/>
  <c r="AY86" i="10"/>
  <c r="AY84" i="10"/>
  <c r="AY82" i="10"/>
  <c r="AY80" i="10"/>
  <c r="AY78" i="10"/>
  <c r="AY76" i="10"/>
  <c r="AY74" i="10"/>
  <c r="AY72" i="10"/>
  <c r="AZ12" i="10"/>
  <c r="AY18" i="10"/>
  <c r="AY20" i="10"/>
  <c r="AY22" i="10"/>
  <c r="AY24" i="10"/>
  <c r="AY26" i="10"/>
  <c r="AY28" i="10"/>
  <c r="AY30" i="10"/>
  <c r="AY32" i="10"/>
  <c r="AY34" i="10"/>
  <c r="AY36" i="10"/>
  <c r="AY38" i="10"/>
  <c r="AY40" i="10"/>
  <c r="AY16" i="10"/>
  <c r="E6" i="11" l="1"/>
  <c r="D6" i="11"/>
  <c r="E3" i="11"/>
  <c r="D3" i="11"/>
  <c r="E9" i="11"/>
  <c r="D9" i="11"/>
  <c r="E4" i="11"/>
  <c r="D4" i="11"/>
  <c r="E10" i="11"/>
  <c r="D10" i="11"/>
  <c r="E5" i="11"/>
  <c r="D5" i="11"/>
  <c r="E11" i="11"/>
  <c r="D11" i="11"/>
  <c r="E12" i="11"/>
  <c r="D12" i="11"/>
  <c r="E7" i="11"/>
  <c r="D7" i="11"/>
  <c r="E13" i="11"/>
  <c r="D13" i="11"/>
  <c r="E14" i="11"/>
  <c r="D14" i="11"/>
  <c r="E8" i="11"/>
  <c r="D8" i="11"/>
  <c r="AZ164" i="10"/>
  <c r="AZ114" i="10"/>
  <c r="AZ214" i="10"/>
  <c r="AY114" i="10"/>
  <c r="AY214" i="10"/>
  <c r="AY164" i="10"/>
  <c r="AY12" i="10"/>
  <c r="AZ63" i="10"/>
  <c r="AY63" i="10"/>
  <c r="AR247" i="10" l="1"/>
  <c r="AR245" i="10"/>
  <c r="AR243" i="10"/>
  <c r="AR241" i="10"/>
  <c r="AR239" i="10"/>
  <c r="AR237" i="10"/>
  <c r="AR235" i="10"/>
  <c r="AR233" i="10"/>
  <c r="AR231" i="10"/>
  <c r="AR229" i="10"/>
  <c r="AR227" i="10"/>
  <c r="AR225" i="10"/>
  <c r="AR223" i="10"/>
  <c r="E16" i="10"/>
  <c r="R2" i="11" l="1"/>
  <c r="C2" i="11" l="1"/>
  <c r="D2" i="11" s="1"/>
  <c r="AF68" i="10"/>
  <c r="E2" i="11" l="1"/>
  <c r="N7" i="10"/>
  <c r="E7" i="10"/>
  <c r="N5" i="10"/>
  <c r="E5" i="10"/>
  <c r="N3" i="10"/>
  <c r="E3" i="10"/>
  <c r="D10" i="4" l="1"/>
  <c r="N8" i="4"/>
  <c r="D8" i="4"/>
  <c r="N7" i="4"/>
  <c r="N6" i="4"/>
  <c r="D6" i="4"/>
  <c r="N5" i="4"/>
  <c r="N4" i="4"/>
  <c r="D4" i="4"/>
  <c r="AI244" i="10"/>
  <c r="AG244" i="10" s="1"/>
  <c r="AF243" i="10"/>
  <c r="AI242" i="10"/>
  <c r="AF241" i="10"/>
  <c r="AI240" i="10"/>
  <c r="AF239" i="10"/>
  <c r="AI238" i="10"/>
  <c r="AF237" i="10"/>
  <c r="AI236" i="10"/>
  <c r="AF235" i="10"/>
  <c r="AI234" i="10"/>
  <c r="AF233" i="10"/>
  <c r="AI232" i="10"/>
  <c r="AF231" i="10"/>
  <c r="AI230" i="10"/>
  <c r="AF229" i="10"/>
  <c r="AI228" i="10"/>
  <c r="AF227" i="10"/>
  <c r="AI226" i="10"/>
  <c r="AF225" i="10"/>
  <c r="AI224" i="10"/>
  <c r="AF223" i="10"/>
  <c r="AI222" i="10"/>
  <c r="AF221" i="10"/>
  <c r="AI220" i="10"/>
  <c r="AF219" i="10"/>
  <c r="AI194" i="10"/>
  <c r="AG194" i="10" s="1"/>
  <c r="AF193" i="10"/>
  <c r="AI192" i="10"/>
  <c r="AF191" i="10"/>
  <c r="AI190" i="10"/>
  <c r="AF189" i="10"/>
  <c r="AI188" i="10"/>
  <c r="AF187" i="10"/>
  <c r="AI186" i="10"/>
  <c r="AF185" i="10"/>
  <c r="AI184" i="10"/>
  <c r="AF183" i="10"/>
  <c r="AI182" i="10"/>
  <c r="AF181" i="10"/>
  <c r="AI180" i="10"/>
  <c r="AF179" i="10"/>
  <c r="AI178" i="10"/>
  <c r="AF177" i="10"/>
  <c r="AI176" i="10"/>
  <c r="AF175" i="10"/>
  <c r="AI174" i="10"/>
  <c r="AF173" i="10"/>
  <c r="AI172" i="10"/>
  <c r="AF171" i="10"/>
  <c r="AI170" i="10"/>
  <c r="AF169" i="10"/>
  <c r="AI144" i="10"/>
  <c r="AG144" i="10" s="1"/>
  <c r="AF143" i="10"/>
  <c r="AI142" i="10"/>
  <c r="AG142" i="10" s="1"/>
  <c r="AF141" i="10"/>
  <c r="AD141" i="10" s="1"/>
  <c r="AI140" i="10"/>
  <c r="AG140" i="10" s="1"/>
  <c r="AF139" i="10"/>
  <c r="AI138" i="10"/>
  <c r="AG138" i="10" s="1"/>
  <c r="AF137" i="10"/>
  <c r="AD137" i="10" s="1"/>
  <c r="AI136" i="10"/>
  <c r="AF135" i="10"/>
  <c r="AI134" i="10"/>
  <c r="AF133" i="10"/>
  <c r="AI132" i="10"/>
  <c r="AF131" i="10"/>
  <c r="AI130" i="10"/>
  <c r="AG130" i="10" s="1"/>
  <c r="AF129" i="10"/>
  <c r="AI128" i="10"/>
  <c r="AF127" i="10"/>
  <c r="AI126" i="10"/>
  <c r="AF125" i="10"/>
  <c r="AI124" i="10"/>
  <c r="AF123" i="10"/>
  <c r="AI122" i="10"/>
  <c r="AF121" i="10"/>
  <c r="AI120" i="10"/>
  <c r="AF119" i="10"/>
  <c r="AI93" i="10"/>
  <c r="AG93" i="10" s="1"/>
  <c r="AF92" i="10"/>
  <c r="AD92" i="10" s="1"/>
  <c r="AI91" i="10"/>
  <c r="AG91" i="10" s="1"/>
  <c r="AF90" i="10"/>
  <c r="AI89" i="10"/>
  <c r="AF88" i="10"/>
  <c r="AI87" i="10"/>
  <c r="AF86" i="10"/>
  <c r="AI85" i="10"/>
  <c r="AF84" i="10"/>
  <c r="AI83" i="10"/>
  <c r="AF82" i="10"/>
  <c r="AI81" i="10"/>
  <c r="AF80" i="10"/>
  <c r="AI79" i="10"/>
  <c r="AF78" i="10"/>
  <c r="AI77" i="10"/>
  <c r="AF76" i="10"/>
  <c r="AI75" i="10"/>
  <c r="AF74" i="10"/>
  <c r="AI73" i="10"/>
  <c r="AG73" i="10" s="1"/>
  <c r="AF72" i="10"/>
  <c r="AI71" i="10"/>
  <c r="AF70" i="10"/>
  <c r="AI69" i="10"/>
  <c r="AI42" i="10"/>
  <c r="AG42" i="10" s="1"/>
  <c r="AF41" i="10"/>
  <c r="AD41" i="10" s="1"/>
  <c r="AI40" i="10"/>
  <c r="AF39" i="10"/>
  <c r="AI38" i="10"/>
  <c r="AF37" i="10"/>
  <c r="AI36" i="10"/>
  <c r="AF35" i="10"/>
  <c r="AI34" i="10"/>
  <c r="AF33" i="10"/>
  <c r="AI32" i="10"/>
  <c r="AF31" i="10"/>
  <c r="AI30" i="10"/>
  <c r="AF29" i="10"/>
  <c r="AI28" i="10"/>
  <c r="AF27" i="10"/>
  <c r="AI26" i="10"/>
  <c r="AF25" i="10"/>
  <c r="AI24" i="10"/>
  <c r="AF23" i="10"/>
  <c r="AI22" i="10"/>
  <c r="AF21" i="10"/>
  <c r="AI20" i="10"/>
  <c r="AG20" i="10" s="1"/>
  <c r="AF19" i="10"/>
  <c r="AI18" i="10"/>
  <c r="AF17" i="10"/>
  <c r="AS247" i="10"/>
  <c r="AS245" i="10"/>
  <c r="AS243" i="10"/>
  <c r="AS241" i="10"/>
  <c r="AS239" i="10"/>
  <c r="AS237" i="10"/>
  <c r="AS235" i="10"/>
  <c r="AS233" i="10"/>
  <c r="AV231" i="10"/>
  <c r="AS231" i="10"/>
  <c r="AU229" i="10"/>
  <c r="AS229" i="10"/>
  <c r="AT227" i="10"/>
  <c r="AS227" i="10"/>
  <c r="AW225" i="10"/>
  <c r="AS225" i="10"/>
  <c r="AV223" i="10"/>
  <c r="AS223" i="10"/>
  <c r="AS197" i="10"/>
  <c r="AS195" i="10"/>
  <c r="AS193" i="10"/>
  <c r="AW191" i="10"/>
  <c r="AS191" i="10"/>
  <c r="AV189" i="10"/>
  <c r="AS189" i="10"/>
  <c r="AU187" i="10"/>
  <c r="AS187" i="10"/>
  <c r="AS185" i="10"/>
  <c r="AS183" i="10"/>
  <c r="AS181" i="10"/>
  <c r="AS179" i="10"/>
  <c r="AS177" i="10"/>
  <c r="AS175" i="10"/>
  <c r="AS173" i="10"/>
  <c r="AS147" i="10"/>
  <c r="AS145" i="10"/>
  <c r="AS143" i="10"/>
  <c r="AS141" i="10"/>
  <c r="AS139" i="10"/>
  <c r="AS137" i="10"/>
  <c r="AS135" i="10"/>
  <c r="AS133" i="10"/>
  <c r="AS131" i="10"/>
  <c r="AS129" i="10"/>
  <c r="AS127" i="10"/>
  <c r="AS125" i="10"/>
  <c r="AS123" i="10"/>
  <c r="AS96" i="10"/>
  <c r="AS94" i="10"/>
  <c r="AV92" i="10"/>
  <c r="AS92" i="10"/>
  <c r="AS90" i="10"/>
  <c r="AS88" i="10"/>
  <c r="AS86" i="10"/>
  <c r="AS84" i="10"/>
  <c r="AS82" i="10"/>
  <c r="AS80" i="10"/>
  <c r="AS78" i="10"/>
  <c r="AV76" i="10"/>
  <c r="AS76" i="10"/>
  <c r="AS74" i="10"/>
  <c r="AS72" i="10"/>
  <c r="AS45" i="10"/>
  <c r="AS43" i="10"/>
  <c r="AS41" i="10"/>
  <c r="AS39" i="10"/>
  <c r="AS37" i="10"/>
  <c r="AS35" i="10"/>
  <c r="AS33" i="10"/>
  <c r="AS31" i="10"/>
  <c r="AS29" i="10"/>
  <c r="AS27" i="10"/>
  <c r="AS25" i="10"/>
  <c r="AS23" i="10"/>
  <c r="AS21" i="10"/>
  <c r="AT247" i="10"/>
  <c r="AV247" i="10"/>
  <c r="AW247" i="10"/>
  <c r="AU247" i="10"/>
  <c r="AT245" i="10"/>
  <c r="AV245" i="10"/>
  <c r="AW245" i="10"/>
  <c r="AU245" i="10"/>
  <c r="AT243" i="10"/>
  <c r="AV243" i="10"/>
  <c r="AW243" i="10"/>
  <c r="AU243" i="10"/>
  <c r="AT241" i="10"/>
  <c r="AV241" i="10"/>
  <c r="AW241" i="10"/>
  <c r="AU241" i="10"/>
  <c r="AT239" i="10"/>
  <c r="AV239" i="10"/>
  <c r="AW239" i="10"/>
  <c r="AU239" i="10"/>
  <c r="AT237" i="10"/>
  <c r="AV237" i="10"/>
  <c r="AW237" i="10"/>
  <c r="AU237" i="10"/>
  <c r="AT235" i="10"/>
  <c r="AV235" i="10"/>
  <c r="AW235" i="10"/>
  <c r="AU235" i="10"/>
  <c r="AT233" i="10"/>
  <c r="AV233" i="10"/>
  <c r="AW233" i="10"/>
  <c r="AU233" i="10"/>
  <c r="AT231" i="10"/>
  <c r="AW231" i="10"/>
  <c r="AU231" i="10"/>
  <c r="AT229" i="10"/>
  <c r="AV229" i="10"/>
  <c r="AW229" i="10"/>
  <c r="AV227" i="10"/>
  <c r="AW227" i="10"/>
  <c r="AU227" i="10"/>
  <c r="AT225" i="10"/>
  <c r="AV225" i="10"/>
  <c r="AU225" i="10"/>
  <c r="AT223" i="10"/>
  <c r="AW223" i="10"/>
  <c r="AU223" i="10"/>
  <c r="AT197" i="10"/>
  <c r="AV197" i="10"/>
  <c r="AW197" i="10"/>
  <c r="AU197" i="10"/>
  <c r="AT195" i="10"/>
  <c r="AV195" i="10"/>
  <c r="AW195" i="10"/>
  <c r="AU195" i="10"/>
  <c r="AT193" i="10"/>
  <c r="AV193" i="10"/>
  <c r="AW193" i="10"/>
  <c r="AU193" i="10"/>
  <c r="AT191" i="10"/>
  <c r="AV191" i="10"/>
  <c r="AU191" i="10"/>
  <c r="AT189" i="10"/>
  <c r="AW189" i="10"/>
  <c r="AU189" i="10"/>
  <c r="AT187" i="10"/>
  <c r="AV187" i="10"/>
  <c r="AW187" i="10"/>
  <c r="AT185" i="10"/>
  <c r="AV185" i="10"/>
  <c r="AW185" i="10"/>
  <c r="AU185" i="10"/>
  <c r="AT183" i="10"/>
  <c r="AV183" i="10"/>
  <c r="AW183" i="10"/>
  <c r="AU183" i="10"/>
  <c r="AT181" i="10"/>
  <c r="AV181" i="10"/>
  <c r="AW181" i="10"/>
  <c r="AU181" i="10"/>
  <c r="AT179" i="10"/>
  <c r="AV179" i="10"/>
  <c r="AW179" i="10"/>
  <c r="AU179" i="10"/>
  <c r="AT177" i="10"/>
  <c r="AV177" i="10"/>
  <c r="AW177" i="10"/>
  <c r="AU177" i="10"/>
  <c r="AT175" i="10"/>
  <c r="AV175" i="10"/>
  <c r="AW175" i="10"/>
  <c r="AU175" i="10"/>
  <c r="AT173" i="10"/>
  <c r="AV173" i="10"/>
  <c r="AW173" i="10"/>
  <c r="AU173" i="10"/>
  <c r="AT147" i="10"/>
  <c r="AV147" i="10"/>
  <c r="AW147" i="10"/>
  <c r="AU147" i="10"/>
  <c r="AT145" i="10"/>
  <c r="AV145" i="10"/>
  <c r="AW145" i="10"/>
  <c r="AU145" i="10"/>
  <c r="AT143" i="10"/>
  <c r="AV143" i="10"/>
  <c r="AW143" i="10"/>
  <c r="AU143" i="10"/>
  <c r="AT141" i="10"/>
  <c r="AV141" i="10"/>
  <c r="AW141" i="10"/>
  <c r="AU141" i="10"/>
  <c r="AT139" i="10"/>
  <c r="AV139" i="10"/>
  <c r="AW139" i="10"/>
  <c r="AU139" i="10"/>
  <c r="AT137" i="10"/>
  <c r="AV137" i="10"/>
  <c r="AW137" i="10"/>
  <c r="AU137" i="10"/>
  <c r="AT135" i="10"/>
  <c r="AV135" i="10"/>
  <c r="AW135" i="10"/>
  <c r="AU135" i="10"/>
  <c r="AT133" i="10"/>
  <c r="AV133" i="10"/>
  <c r="AW133" i="10"/>
  <c r="AU133" i="10"/>
  <c r="AT131" i="10"/>
  <c r="AV131" i="10"/>
  <c r="AW131" i="10"/>
  <c r="AU131" i="10"/>
  <c r="AT129" i="10"/>
  <c r="AV129" i="10"/>
  <c r="AW129" i="10"/>
  <c r="AU129" i="10"/>
  <c r="AT127" i="10"/>
  <c r="AV127" i="10"/>
  <c r="AW127" i="10"/>
  <c r="AU127" i="10"/>
  <c r="AT125" i="10"/>
  <c r="AV125" i="10"/>
  <c r="AW125" i="10"/>
  <c r="AU125" i="10"/>
  <c r="AT123" i="10"/>
  <c r="AV123" i="10"/>
  <c r="AW123" i="10"/>
  <c r="AU123" i="10"/>
  <c r="AT96" i="10"/>
  <c r="AV96" i="10"/>
  <c r="AW96" i="10"/>
  <c r="AU96" i="10"/>
  <c r="AT94" i="10"/>
  <c r="AV94" i="10"/>
  <c r="AW94" i="10"/>
  <c r="AU94" i="10"/>
  <c r="AT92" i="10"/>
  <c r="AW92" i="10"/>
  <c r="AU92" i="10"/>
  <c r="AT90" i="10"/>
  <c r="AV90" i="10"/>
  <c r="AW90" i="10"/>
  <c r="AU90" i="10"/>
  <c r="AT88" i="10"/>
  <c r="AV88" i="10"/>
  <c r="AW88" i="10"/>
  <c r="AU88" i="10"/>
  <c r="AT86" i="10"/>
  <c r="AV86" i="10"/>
  <c r="AW86" i="10"/>
  <c r="AU86" i="10"/>
  <c r="AT84" i="10"/>
  <c r="AV84" i="10"/>
  <c r="AW84" i="10"/>
  <c r="AU84" i="10"/>
  <c r="AT82" i="10"/>
  <c r="AV82" i="10"/>
  <c r="AW82" i="10"/>
  <c r="AU82" i="10"/>
  <c r="AT80" i="10"/>
  <c r="AV80" i="10"/>
  <c r="AW80" i="10"/>
  <c r="AU80" i="10"/>
  <c r="AT78" i="10"/>
  <c r="AV78" i="10"/>
  <c r="AW78" i="10"/>
  <c r="AU78" i="10"/>
  <c r="AT76" i="10"/>
  <c r="AW76" i="10"/>
  <c r="AU76" i="10"/>
  <c r="AT74" i="10"/>
  <c r="AV74" i="10"/>
  <c r="AW74" i="10"/>
  <c r="AU74" i="10"/>
  <c r="AT72" i="10"/>
  <c r="AV72" i="10"/>
  <c r="AW72" i="10"/>
  <c r="AU72" i="10"/>
  <c r="AV45" i="10"/>
  <c r="AW45" i="10"/>
  <c r="AV43" i="10"/>
  <c r="AW43" i="10"/>
  <c r="AV41" i="10"/>
  <c r="AW41" i="10"/>
  <c r="AV39" i="10"/>
  <c r="AW39" i="10"/>
  <c r="AV37" i="10"/>
  <c r="AW37" i="10"/>
  <c r="AV35" i="10"/>
  <c r="AW35" i="10"/>
  <c r="AV33" i="10"/>
  <c r="AW33" i="10"/>
  <c r="AV31" i="10"/>
  <c r="AW31" i="10"/>
  <c r="AV29" i="10"/>
  <c r="AW29" i="10"/>
  <c r="AV27" i="10"/>
  <c r="AW27" i="10"/>
  <c r="AV25" i="10"/>
  <c r="AW25" i="10"/>
  <c r="AV23" i="10"/>
  <c r="AW23" i="10"/>
  <c r="AT21" i="10"/>
  <c r="AV21" i="10"/>
  <c r="AW21" i="10"/>
  <c r="D6" i="8"/>
  <c r="D14" i="6"/>
  <c r="D12" i="6"/>
  <c r="D10" i="6"/>
  <c r="D8" i="6"/>
  <c r="D6" i="6"/>
  <c r="C39" i="5"/>
  <c r="C35" i="5"/>
  <c r="C9" i="5"/>
  <c r="E4" i="2"/>
  <c r="P1745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37" i="9"/>
  <c r="P1336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Q51" i="9"/>
  <c r="Q50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Q6" i="9"/>
  <c r="Q5" i="9"/>
  <c r="Q4" i="9"/>
  <c r="Q3" i="9"/>
  <c r="AD229" i="10" l="1"/>
  <c r="AE229" i="10" s="1"/>
  <c r="AG186" i="10"/>
  <c r="AG190" i="10"/>
  <c r="AD125" i="10"/>
  <c r="AE125" i="10" s="1"/>
  <c r="AG136" i="10"/>
  <c r="AG122" i="10"/>
  <c r="AH122" i="10" s="1"/>
  <c r="AD129" i="10"/>
  <c r="AE129" i="10" s="1"/>
  <c r="AG126" i="10"/>
  <c r="AH126" i="10" s="1"/>
  <c r="AD133" i="10"/>
  <c r="AG128" i="10"/>
  <c r="AH128" i="10" s="1"/>
  <c r="AG120" i="10"/>
  <c r="AH120" i="10" s="1"/>
  <c r="AG134" i="10"/>
  <c r="AH134" i="10" s="1"/>
  <c r="AD121" i="10"/>
  <c r="AG124" i="10"/>
  <c r="AH124" i="10" s="1"/>
  <c r="AG132" i="10"/>
  <c r="AH132" i="10" s="1"/>
  <c r="AD68" i="10"/>
  <c r="AE68" i="10" s="1"/>
  <c r="AD76" i="10"/>
  <c r="AD80" i="10"/>
  <c r="AE80" i="10" s="1"/>
  <c r="AG71" i="10"/>
  <c r="AH71" i="10" s="1"/>
  <c r="AG77" i="10"/>
  <c r="AH77" i="10" s="1"/>
  <c r="AG81" i="10"/>
  <c r="AH81" i="10" s="1"/>
  <c r="AG85" i="10"/>
  <c r="AH85" i="10" s="1"/>
  <c r="AD88" i="10"/>
  <c r="AE88" i="10" s="1"/>
  <c r="AD72" i="10"/>
  <c r="AE72" i="10" s="1"/>
  <c r="AG75" i="10"/>
  <c r="AH75" i="10" s="1"/>
  <c r="AG89" i="10"/>
  <c r="AH89" i="10" s="1"/>
  <c r="AE92" i="10"/>
  <c r="AD84" i="10"/>
  <c r="AE84" i="10" s="1"/>
  <c r="AG79" i="10"/>
  <c r="AH79" i="10" s="1"/>
  <c r="AG83" i="10"/>
  <c r="AH83" i="10" s="1"/>
  <c r="AG87" i="10"/>
  <c r="AH87" i="10" s="1"/>
  <c r="AG69" i="10"/>
  <c r="AH69" i="10" s="1"/>
  <c r="AG26" i="10"/>
  <c r="AH26" i="10" s="1"/>
  <c r="AD35" i="10"/>
  <c r="AE35" i="10" s="1"/>
  <c r="AG24" i="10"/>
  <c r="AH24" i="10" s="1"/>
  <c r="AD17" i="10"/>
  <c r="AE17" i="10" s="1"/>
  <c r="AD27" i="10"/>
  <c r="AD31" i="10"/>
  <c r="AE31" i="10" s="1"/>
  <c r="AG38" i="10"/>
  <c r="AH38" i="10" s="1"/>
  <c r="AG34" i="10"/>
  <c r="AH34" i="10" s="1"/>
  <c r="AG18" i="10"/>
  <c r="AG28" i="10"/>
  <c r="AH28" i="10" s="1"/>
  <c r="AG32" i="10"/>
  <c r="AH32" i="10" s="1"/>
  <c r="AG30" i="10"/>
  <c r="AH30" i="10" s="1"/>
  <c r="AD19" i="10"/>
  <c r="AE19" i="10" s="1"/>
  <c r="AG22" i="10"/>
  <c r="AH22" i="10" s="1"/>
  <c r="AD25" i="10"/>
  <c r="AE25" i="10" s="1"/>
  <c r="AD29" i="10"/>
  <c r="AE29" i="10" s="1"/>
  <c r="AD33" i="10"/>
  <c r="AG36" i="10"/>
  <c r="AH36" i="10" s="1"/>
  <c r="AG40" i="10"/>
  <c r="AH40" i="10" s="1"/>
  <c r="AH73" i="10"/>
  <c r="AH130" i="10"/>
  <c r="N9" i="4"/>
  <c r="F16" i="4" s="1"/>
  <c r="I16" i="4" s="1"/>
  <c r="AD223" i="10"/>
  <c r="AE223" i="10" s="1"/>
  <c r="AG234" i="10"/>
  <c r="AH234" i="10" s="1"/>
  <c r="AD227" i="10"/>
  <c r="AD231" i="10"/>
  <c r="AE231" i="10" s="1"/>
  <c r="AD235" i="10"/>
  <c r="AE235" i="10" s="1"/>
  <c r="AD239" i="10"/>
  <c r="AE239" i="10" s="1"/>
  <c r="AD243" i="10"/>
  <c r="AG242" i="10"/>
  <c r="AH242" i="10" s="1"/>
  <c r="AG224" i="10"/>
  <c r="AH224" i="10" s="1"/>
  <c r="AD221" i="10"/>
  <c r="AD225" i="10"/>
  <c r="AE225" i="10" s="1"/>
  <c r="AG228" i="10"/>
  <c r="AH228" i="10" s="1"/>
  <c r="AG232" i="10"/>
  <c r="AH232" i="10" s="1"/>
  <c r="AG236" i="10"/>
  <c r="AH236" i="10" s="1"/>
  <c r="AG240" i="10"/>
  <c r="AH240" i="10" s="1"/>
  <c r="AG226" i="10"/>
  <c r="AH226" i="10" s="1"/>
  <c r="AG230" i="10"/>
  <c r="AH230" i="10" s="1"/>
  <c r="AG238" i="10"/>
  <c r="AH238" i="10" s="1"/>
  <c r="AG222" i="10"/>
  <c r="AH222" i="10" s="1"/>
  <c r="AD233" i="10"/>
  <c r="AE233" i="10" s="1"/>
  <c r="AD237" i="10"/>
  <c r="AE237" i="10" s="1"/>
  <c r="AD241" i="10"/>
  <c r="AE241" i="10" s="1"/>
  <c r="AG220" i="10"/>
  <c r="AH220" i="10" s="1"/>
  <c r="AH244" i="10"/>
  <c r="AD171" i="10"/>
  <c r="AE171" i="10" s="1"/>
  <c r="AG192" i="10"/>
  <c r="AH192" i="10" s="1"/>
  <c r="AG188" i="10"/>
  <c r="AH188" i="10" s="1"/>
  <c r="AG182" i="10"/>
  <c r="AH182" i="10" s="1"/>
  <c r="AG184" i="10"/>
  <c r="AH184" i="10" s="1"/>
  <c r="AG178" i="10"/>
  <c r="AH178" i="10" s="1"/>
  <c r="AG180" i="10"/>
  <c r="AH180" i="10" s="1"/>
  <c r="AG170" i="10"/>
  <c r="AH170" i="10" s="1"/>
  <c r="AG174" i="10"/>
  <c r="AH174" i="10" s="1"/>
  <c r="AG176" i="10"/>
  <c r="AH176" i="10" s="1"/>
  <c r="AG172" i="10"/>
  <c r="AH172" i="10" s="1"/>
  <c r="AD175" i="10"/>
  <c r="AE175" i="10" s="1"/>
  <c r="AD185" i="10"/>
  <c r="AE185" i="10" s="1"/>
  <c r="AD191" i="10"/>
  <c r="AE191" i="10" s="1"/>
  <c r="AD181" i="10"/>
  <c r="AE181" i="10" s="1"/>
  <c r="AD187" i="10"/>
  <c r="AE187" i="10" s="1"/>
  <c r="AD173" i="10"/>
  <c r="AE173" i="10" s="1"/>
  <c r="AD179" i="10"/>
  <c r="AE179" i="10" s="1"/>
  <c r="AD189" i="10"/>
  <c r="AE189" i="10" s="1"/>
  <c r="AD177" i="10"/>
  <c r="AE177" i="10" s="1"/>
  <c r="AD183" i="10"/>
  <c r="AE183" i="10" s="1"/>
  <c r="AD193" i="10"/>
  <c r="AE193" i="10" s="1"/>
  <c r="AD169" i="10"/>
  <c r="AE169" i="10" s="1"/>
  <c r="AH194" i="10"/>
  <c r="AH186" i="10"/>
  <c r="AH190" i="10"/>
  <c r="AH144" i="10"/>
  <c r="AH140" i="10"/>
  <c r="AH142" i="10"/>
  <c r="AH136" i="10"/>
  <c r="AH138" i="10"/>
  <c r="AH93" i="10"/>
  <c r="AH91" i="10"/>
  <c r="AH18" i="10"/>
  <c r="AH20" i="10"/>
  <c r="AH42" i="10"/>
  <c r="AR214" i="10"/>
  <c r="AX123" i="10"/>
  <c r="AX131" i="10"/>
  <c r="AX135" i="10"/>
  <c r="AX139" i="10"/>
  <c r="AX143" i="10"/>
  <c r="AX147" i="10"/>
  <c r="AX39" i="10"/>
  <c r="AX127" i="10"/>
  <c r="AX189" i="10"/>
  <c r="AX193" i="10"/>
  <c r="AX197" i="10"/>
  <c r="AX181" i="10"/>
  <c r="AX129" i="10"/>
  <c r="AX137" i="10"/>
  <c r="AX145" i="10"/>
  <c r="AX31" i="10"/>
  <c r="AX185" i="10"/>
  <c r="AX72" i="10"/>
  <c r="AX76" i="10"/>
  <c r="AX80" i="10"/>
  <c r="AX84" i="10"/>
  <c r="AX92" i="10"/>
  <c r="AX179" i="10"/>
  <c r="AX183" i="10"/>
  <c r="AX187" i="10"/>
  <c r="AX191" i="10"/>
  <c r="AX195" i="10"/>
  <c r="AX133" i="10"/>
  <c r="AX141" i="10"/>
  <c r="AX27" i="10"/>
  <c r="AX35" i="10"/>
  <c r="AX43" i="10"/>
  <c r="AX88" i="10"/>
  <c r="AX96" i="10"/>
  <c r="AX173" i="10"/>
  <c r="AX223" i="10"/>
  <c r="AX231" i="10"/>
  <c r="AX239" i="10"/>
  <c r="AX247" i="10"/>
  <c r="AX125" i="10"/>
  <c r="AX229" i="10"/>
  <c r="AX237" i="10"/>
  <c r="AX245" i="10"/>
  <c r="AX175" i="10"/>
  <c r="AX225" i="10"/>
  <c r="AX25" i="10"/>
  <c r="AX29" i="10"/>
  <c r="AX33" i="10"/>
  <c r="AX37" i="10"/>
  <c r="AX41" i="10"/>
  <c r="AX45" i="10"/>
  <c r="AX74" i="10"/>
  <c r="AX78" i="10"/>
  <c r="AX82" i="10"/>
  <c r="AX86" i="10"/>
  <c r="AX90" i="10"/>
  <c r="AX94" i="10"/>
  <c r="AX177" i="10"/>
  <c r="AX227" i="10"/>
  <c r="AX235" i="10"/>
  <c r="AX243" i="10"/>
  <c r="AX233" i="10"/>
  <c r="AX241" i="10"/>
  <c r="AX23" i="10"/>
  <c r="AE243" i="10"/>
  <c r="AE221" i="10"/>
  <c r="AX21" i="10"/>
  <c r="AD70" i="10"/>
  <c r="AE70" i="10" s="1"/>
  <c r="AD86" i="10"/>
  <c r="AE86" i="10" s="1"/>
  <c r="AE141" i="10"/>
  <c r="AE27" i="10"/>
  <c r="AE41" i="10"/>
  <c r="AD82" i="10"/>
  <c r="AE82" i="10" s="1"/>
  <c r="AE76" i="10"/>
  <c r="AD78" i="10"/>
  <c r="AE78" i="10" s="1"/>
  <c r="AD119" i="10"/>
  <c r="AE119" i="10" s="1"/>
  <c r="AE133" i="10"/>
  <c r="AD135" i="10"/>
  <c r="AE135" i="10" s="1"/>
  <c r="AD127" i="10"/>
  <c r="AE127" i="10" s="1"/>
  <c r="AD143" i="10"/>
  <c r="AE143" i="10" s="1"/>
  <c r="AE121" i="10"/>
  <c r="AD123" i="10"/>
  <c r="AE123" i="10" s="1"/>
  <c r="AE137" i="10"/>
  <c r="AD139" i="10"/>
  <c r="AE139" i="10" s="1"/>
  <c r="AD21" i="10"/>
  <c r="AE21" i="10" s="1"/>
  <c r="AD23" i="10"/>
  <c r="AE23" i="10" s="1"/>
  <c r="AE33" i="10"/>
  <c r="AD37" i="10"/>
  <c r="AE37" i="10" s="1"/>
  <c r="AD39" i="10"/>
  <c r="AE39" i="10" s="1"/>
  <c r="AD74" i="10"/>
  <c r="AE74" i="10" s="1"/>
  <c r="AD90" i="10"/>
  <c r="AE90" i="10" s="1"/>
  <c r="AD131" i="10"/>
  <c r="AE131" i="10" s="1"/>
  <c r="AD219" i="10"/>
  <c r="AE219" i="10" s="1"/>
  <c r="AE227" i="10"/>
  <c r="Q58" i="9"/>
  <c r="AR21" i="10" s="1"/>
  <c r="AR143" i="10" l="1"/>
  <c r="AR137" i="10"/>
  <c r="AR131" i="10"/>
  <c r="AR125" i="10"/>
  <c r="AR195" i="10"/>
  <c r="AR123" i="10"/>
  <c r="AR187" i="10"/>
  <c r="AR175" i="10"/>
  <c r="AR147" i="10"/>
  <c r="AR139" i="10"/>
  <c r="AR127" i="10"/>
  <c r="AR197" i="10"/>
  <c r="AR189" i="10"/>
  <c r="AR183" i="10"/>
  <c r="AR177" i="10"/>
  <c r="AR96" i="10"/>
  <c r="AR88" i="10"/>
  <c r="AR82" i="10"/>
  <c r="AR76" i="10"/>
  <c r="AR181" i="10"/>
  <c r="AR92" i="10"/>
  <c r="AR86" i="10"/>
  <c r="AR80" i="10"/>
  <c r="AR133" i="10"/>
  <c r="AR191" i="10"/>
  <c r="AR185" i="10"/>
  <c r="AR179" i="10"/>
  <c r="AR173" i="10"/>
  <c r="AR145" i="10"/>
  <c r="AR90" i="10"/>
  <c r="AR84" i="10"/>
  <c r="AR78" i="10"/>
  <c r="AR72" i="10"/>
  <c r="AR141" i="10"/>
  <c r="AR135" i="10"/>
  <c r="AR129" i="10"/>
  <c r="AR94" i="10"/>
  <c r="AR193" i="10"/>
  <c r="AR74" i="10"/>
  <c r="AR41" i="10"/>
  <c r="AR35" i="10"/>
  <c r="AR29" i="10"/>
  <c r="AR23" i="10"/>
  <c r="AR33" i="10"/>
  <c r="AR39" i="10"/>
  <c r="AR27" i="10"/>
  <c r="AR43" i="10"/>
  <c r="AR37" i="10"/>
  <c r="AR45" i="10"/>
  <c r="AR31" i="10"/>
  <c r="AR25" i="10"/>
  <c r="AN223" i="10"/>
  <c r="AB222" i="10" s="1"/>
  <c r="AL219" i="10"/>
  <c r="AA218" i="10" s="1"/>
  <c r="AL17" i="10"/>
  <c r="AA16" i="10" s="1"/>
  <c r="AN68" i="10"/>
  <c r="AB67" i="10" s="1"/>
  <c r="AN119" i="10"/>
  <c r="AB118" i="10" s="1"/>
  <c r="AL173" i="10"/>
  <c r="AA172" i="10" s="1"/>
  <c r="AN173" i="10"/>
  <c r="AB172" i="10" s="1"/>
  <c r="AN170" i="10"/>
  <c r="AB169" i="10" s="1"/>
  <c r="AN169" i="10"/>
  <c r="AB168" i="10" s="1"/>
  <c r="AN171" i="10"/>
  <c r="AB170" i="10" s="1"/>
  <c r="AN172" i="10"/>
  <c r="AB171" i="10" s="1"/>
  <c r="AN121" i="10"/>
  <c r="AB120" i="10" s="1"/>
  <c r="AN122" i="10"/>
  <c r="AB121" i="10" s="1"/>
  <c r="AN120" i="10"/>
  <c r="AN123" i="10"/>
  <c r="AB122" i="10" s="1"/>
  <c r="AL122" i="10"/>
  <c r="AA121" i="10" s="1"/>
  <c r="AL121" i="10"/>
  <c r="AA120" i="10" s="1"/>
  <c r="AL119" i="10"/>
  <c r="AA118" i="10" s="1"/>
  <c r="AL69" i="10"/>
  <c r="AA68" i="10" s="1"/>
  <c r="AN17" i="10"/>
  <c r="AB16" i="10" s="1"/>
  <c r="AN18" i="10"/>
  <c r="AB17" i="10" s="1"/>
  <c r="AS114" i="10"/>
  <c r="AS164" i="10"/>
  <c r="AN219" i="10"/>
  <c r="AB218" i="10" s="1"/>
  <c r="AN220" i="10"/>
  <c r="AB219" i="10" s="1"/>
  <c r="AN221" i="10"/>
  <c r="AB220" i="10" s="1"/>
  <c r="AN222" i="10"/>
  <c r="AB221" i="10" s="1"/>
  <c r="AL120" i="10"/>
  <c r="AA119" i="10" s="1"/>
  <c r="AL123" i="10"/>
  <c r="AA122" i="10" s="1"/>
  <c r="AN70" i="10"/>
  <c r="AB69" i="10" s="1"/>
  <c r="AN69" i="10"/>
  <c r="AB68" i="10" s="1"/>
  <c r="AN72" i="10"/>
  <c r="AB71" i="10" s="1"/>
  <c r="AN71" i="10"/>
  <c r="AB70" i="10" s="1"/>
  <c r="AL72" i="10"/>
  <c r="AA71" i="10" s="1"/>
  <c r="AL70" i="10"/>
  <c r="AA69" i="10" s="1"/>
  <c r="AL68" i="10"/>
  <c r="AA67" i="10" s="1"/>
  <c r="AL71" i="10"/>
  <c r="AA70" i="10" s="1"/>
  <c r="AB119" i="10"/>
  <c r="AN19" i="10"/>
  <c r="AB18" i="10" s="1"/>
  <c r="AN21" i="10"/>
  <c r="AB20" i="10" s="1"/>
  <c r="AN20" i="10"/>
  <c r="AB19" i="10" s="1"/>
  <c r="AS214" i="10"/>
  <c r="AS63" i="10"/>
  <c r="AS12" i="10"/>
  <c r="AL220" i="10"/>
  <c r="AA219" i="10" s="1"/>
  <c r="AL222" i="10"/>
  <c r="AA221" i="10" s="1"/>
  <c r="AL20" i="10"/>
  <c r="AA19" i="10" s="1"/>
  <c r="AL18" i="10"/>
  <c r="AA17" i="10" s="1"/>
  <c r="AL21" i="10"/>
  <c r="AA20" i="10" s="1"/>
  <c r="AL19" i="10"/>
  <c r="AA18" i="10" s="1"/>
  <c r="AL223" i="10"/>
  <c r="AA222" i="10" s="1"/>
  <c r="AL221" i="10"/>
  <c r="AA220" i="10" s="1"/>
  <c r="AL171" i="10"/>
  <c r="AA170" i="10" s="1"/>
  <c r="AL169" i="10"/>
  <c r="AA168" i="10" s="1"/>
  <c r="AL172" i="10"/>
  <c r="AA171" i="10" s="1"/>
  <c r="AL170" i="10"/>
  <c r="AA169" i="10" s="1"/>
  <c r="AR63" i="10" l="1"/>
  <c r="AR164" i="10"/>
  <c r="AR114" i="10"/>
  <c r="AR12" i="10"/>
  <c r="E9" i="10" s="1"/>
  <c r="AB233" i="10"/>
  <c r="AB232" i="10"/>
  <c r="AB182" i="10"/>
  <c r="AA132" i="10"/>
  <c r="AA133" i="10"/>
  <c r="AB81" i="10"/>
  <c r="AB82" i="10"/>
  <c r="AA81" i="10"/>
  <c r="AA82" i="10"/>
  <c r="AB31" i="10"/>
  <c r="AB132" i="10"/>
  <c r="AB133" i="10"/>
  <c r="AB30" i="10"/>
  <c r="AB183" i="10"/>
  <c r="AA30" i="10"/>
  <c r="AA31" i="10"/>
  <c r="AA233" i="10"/>
  <c r="AA232" i="10"/>
  <c r="AA182" i="10"/>
  <c r="AA183" i="10"/>
  <c r="AB234" i="10" l="1"/>
  <c r="AB237" i="10" s="1"/>
  <c r="AB238" i="10" s="1"/>
  <c r="AB239" i="10" s="1"/>
  <c r="AB240" i="10" s="1"/>
  <c r="BA247" i="10" s="1"/>
  <c r="AB83" i="10"/>
  <c r="AB86" i="10" s="1"/>
  <c r="AB87" i="10" s="1"/>
  <c r="AB88" i="10" s="1"/>
  <c r="AA83" i="10"/>
  <c r="AA86" i="10" s="1"/>
  <c r="AA87" i="10" s="1"/>
  <c r="AA88" i="10" s="1"/>
  <c r="AA134" i="10"/>
  <c r="AA136" i="10" s="1"/>
  <c r="AB184" i="10"/>
  <c r="AB186" i="10" s="1"/>
  <c r="AB85" i="10"/>
  <c r="AB32" i="10"/>
  <c r="AB35" i="10" s="1"/>
  <c r="AB36" i="10" s="1"/>
  <c r="AB37" i="10" s="1"/>
  <c r="AB134" i="10"/>
  <c r="AA234" i="10"/>
  <c r="AA236" i="10" s="1"/>
  <c r="AA32" i="10"/>
  <c r="AA35" i="10" s="1"/>
  <c r="AA36" i="10" s="1"/>
  <c r="AA37" i="10" s="1"/>
  <c r="AA184" i="10"/>
  <c r="AB236" i="10" l="1"/>
  <c r="AA137" i="10"/>
  <c r="AA138" i="10" s="1"/>
  <c r="AA139" i="10" s="1"/>
  <c r="AA140" i="10" s="1"/>
  <c r="BA146" i="10" s="1"/>
  <c r="AA85" i="10"/>
  <c r="AB187" i="10"/>
  <c r="AB188" i="10" s="1"/>
  <c r="AB189" i="10" s="1"/>
  <c r="AB191" i="10" s="1"/>
  <c r="AB192" i="10" s="1"/>
  <c r="AB34" i="10"/>
  <c r="N45" i="10" s="1"/>
  <c r="AB241" i="10"/>
  <c r="AB242" i="10" s="1"/>
  <c r="AB90" i="10"/>
  <c r="AB91" i="10" s="1"/>
  <c r="AB89" i="10"/>
  <c r="BA96" i="10" s="1"/>
  <c r="AA90" i="10"/>
  <c r="AA91" i="10" s="1"/>
  <c r="AA89" i="10"/>
  <c r="BA95" i="10" s="1"/>
  <c r="AB136" i="10"/>
  <c r="AB137" i="10"/>
  <c r="AB138" i="10" s="1"/>
  <c r="AB139" i="10" s="1"/>
  <c r="AB38" i="10"/>
  <c r="P45" i="10" s="1"/>
  <c r="AZ45" i="10" s="1"/>
  <c r="AB39" i="10"/>
  <c r="AB40" i="10" s="1"/>
  <c r="R45" i="10" s="1"/>
  <c r="AA34" i="10"/>
  <c r="N44" i="10" s="1"/>
  <c r="AA237" i="10"/>
  <c r="AA238" i="10" s="1"/>
  <c r="AA239" i="10" s="1"/>
  <c r="AA240" i="10" s="1"/>
  <c r="BA246" i="10" s="1"/>
  <c r="AA38" i="10"/>
  <c r="P44" i="10" s="1"/>
  <c r="AZ44" i="10" s="1"/>
  <c r="AA39" i="10"/>
  <c r="AA40" i="10" s="1"/>
  <c r="R44" i="10" s="1"/>
  <c r="AA186" i="10"/>
  <c r="AA187" i="10"/>
  <c r="AA188" i="10" s="1"/>
  <c r="AA189" i="10" s="1"/>
  <c r="AA141" i="10" l="1"/>
  <c r="AA142" i="10" s="1"/>
  <c r="AB190" i="10"/>
  <c r="BA197" i="10" s="1"/>
  <c r="AB140" i="10"/>
  <c r="AB141" i="10"/>
  <c r="AB142" i="10" s="1"/>
  <c r="AA241" i="10"/>
  <c r="AA242" i="10" s="1"/>
  <c r="AA190" i="10"/>
  <c r="BA196" i="10" s="1"/>
  <c r="AA191" i="10"/>
  <c r="AA192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Taichi</author>
  </authors>
  <commentList>
    <comment ref="D10" authorId="0" shapeId="0" xr:uid="{00000000-0006-0000-0000-000002000000}">
      <text>
        <r>
          <rPr>
            <b/>
            <sz val="9"/>
            <color rgb="FF000000"/>
            <rFont val="ＭＳ Ｐゴシック"/>
            <family val="2"/>
            <charset val="128"/>
          </rPr>
          <t>チーム名を選択してください</t>
        </r>
      </text>
    </comment>
    <comment ref="D2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大会中に必ず連絡が取れる番号を入力してください。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九州学連</author>
    <author>Taichi</author>
  </authors>
  <commentList>
    <comment ref="D16" authorId="0" shapeId="0" xr:uid="{00000000-0006-0000-0100-000002000000}">
      <text>
        <r>
          <rPr>
            <b/>
            <sz val="12"/>
            <color rgb="FF000000"/>
            <rFont val="ＭＳ Ｐゴシック"/>
            <family val="3"/>
            <charset val="128"/>
          </rPr>
          <t>2023年度登録番号を入力してください。
登録が完了している場合は、氏名・ﾌﾘｶﾞﾅ・学年は自動的に表示されます。</t>
        </r>
      </text>
    </comment>
    <comment ref="D67" authorId="0" shapeId="0" xr:uid="{00000000-0006-0000-0100-000004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  <comment ref="E105" authorId="1" shapeId="0" xr:uid="{00000000-0006-0000-0100-000005000000}">
      <text>
        <r>
          <rPr>
            <b/>
            <sz val="9"/>
            <color rgb="FF000000"/>
            <rFont val="ＭＳ Ｐゴシック"/>
            <family val="2"/>
            <charset val="128"/>
          </rPr>
          <t>複数チームエンリーする場合は、下にスクロールしてください。</t>
        </r>
      </text>
    </comment>
    <comment ref="D118" authorId="0" shapeId="0" xr:uid="{00000000-0006-0000-0100-000006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  <comment ref="E155" authorId="1" shapeId="0" xr:uid="{00000000-0006-0000-0100-000007000000}">
      <text>
        <r>
          <rPr>
            <b/>
            <sz val="9"/>
            <color rgb="FF000000"/>
            <rFont val="ＭＳ Ｐゴシック"/>
            <family val="2"/>
            <charset val="128"/>
          </rPr>
          <t>複数チームエンリーする場合は、下にスクロールしてください。</t>
        </r>
      </text>
    </comment>
    <comment ref="D168" authorId="0" shapeId="0" xr:uid="{00000000-0006-0000-0100-000008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Taichi</author>
  </authors>
  <commentList>
    <comment ref="D28" authorId="0" shapeId="0" xr:uid="{00000000-0006-0000-03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リストから、領収書の必要・不必要を選んでください。</t>
        </r>
      </text>
    </comment>
  </commentList>
</comments>
</file>

<file path=xl/sharedStrings.xml><?xml version="1.0" encoding="utf-8"?>
<sst xmlns="http://schemas.openxmlformats.org/spreadsheetml/2006/main" count="3879" uniqueCount="2172">
  <si>
    <t>大学名・連合チーム名</t>
    <rPh sb="0" eb="3">
      <t>ダイガクメイ</t>
    </rPh>
    <rPh sb="4" eb="6">
      <t>レンゴウ</t>
    </rPh>
    <rPh sb="9" eb="10">
      <t>メイ</t>
    </rPh>
    <phoneticPr fontId="2"/>
  </si>
  <si>
    <t>部長名　ﾌﾘｶﾞﾅ</t>
    <rPh sb="0" eb="2">
      <t>ブチョウ</t>
    </rPh>
    <rPh sb="2" eb="3">
      <t>メイ</t>
    </rPh>
    <phoneticPr fontId="2"/>
  </si>
  <si>
    <t>印</t>
    <rPh sb="0" eb="1">
      <t>イン</t>
    </rPh>
    <phoneticPr fontId="2"/>
  </si>
  <si>
    <t>部長名</t>
    <rPh sb="0" eb="2">
      <t>ブチョウ</t>
    </rPh>
    <rPh sb="2" eb="3">
      <t>メイ</t>
    </rPh>
    <phoneticPr fontId="2"/>
  </si>
  <si>
    <t>監督名　ﾌﾘｶﾞﾅ</t>
    <rPh sb="0" eb="2">
      <t>カントク</t>
    </rPh>
    <rPh sb="2" eb="3">
      <t>メイ</t>
    </rPh>
    <phoneticPr fontId="2"/>
  </si>
  <si>
    <t>監督名</t>
    <rPh sb="0" eb="2">
      <t>カントク</t>
    </rPh>
    <rPh sb="2" eb="3">
      <t>メイ</t>
    </rPh>
    <phoneticPr fontId="2"/>
  </si>
  <si>
    <t>主将名　ﾌﾘｶﾞﾅ</t>
    <rPh sb="0" eb="2">
      <t>シュショウ</t>
    </rPh>
    <rPh sb="2" eb="3">
      <t>メイ</t>
    </rPh>
    <phoneticPr fontId="2"/>
  </si>
  <si>
    <t>主将名</t>
    <rPh sb="0" eb="2">
      <t>シュショウ</t>
    </rPh>
    <rPh sb="2" eb="3">
      <t>メイ</t>
    </rPh>
    <phoneticPr fontId="2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</si>
  <si>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2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</si>
  <si>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</si>
  <si>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</si>
  <si>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緊急連絡先</t>
    <rPh sb="0" eb="2">
      <t>キンキュウ</t>
    </rPh>
    <rPh sb="2" eb="5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</si>
  <si>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</si>
  <si>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</si>
  <si>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ﾌﾘｶﾞﾅ</t>
    <phoneticPr fontId="2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</si>
  <si>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</si>
  <si>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2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</si>
  <si>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</si>
  <si>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</si>
  <si>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</si>
  <si>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大学名前　判定①</t>
    <rPh sb="0" eb="2">
      <t>ダイガク</t>
    </rPh>
    <rPh sb="2" eb="4">
      <t>ナマエ</t>
    </rPh>
    <rPh sb="5" eb="7">
      <t>ハンテイ</t>
    </rPh>
    <phoneticPr fontId="2"/>
  </si>
  <si>
    <t>大学名前　判定②</t>
    <rPh sb="0" eb="2">
      <t>ダイガク</t>
    </rPh>
    <rPh sb="2" eb="4">
      <t>ナマエ</t>
    </rPh>
    <rPh sb="5" eb="7">
      <t>ハンテイ</t>
    </rPh>
    <phoneticPr fontId="2"/>
  </si>
  <si>
    <t>九州工業大学</t>
  </si>
  <si>
    <t>大分工業高等専門学校</t>
  </si>
  <si>
    <t>ｵｵｲﾀｺｳｷﾞｮｳｺｳﾄｳｾﾝﾓﾝｶﾞｯｺｳ</t>
  </si>
  <si>
    <t>496050</t>
  </si>
  <si>
    <t>大分大学</t>
  </si>
  <si>
    <t>ｵｵｲﾀﾀﾞｲｶﾞｸ</t>
  </si>
  <si>
    <t>490108</t>
  </si>
  <si>
    <t>大分大</t>
  </si>
  <si>
    <t>沖縄国際大学</t>
  </si>
  <si>
    <t>ｵｷﾅﾜｺｸｻｲﾀﾞｲｶﾞｸ</t>
  </si>
  <si>
    <t>492298</t>
  </si>
  <si>
    <t>沖縄国際大</t>
  </si>
  <si>
    <t>沖縄大学</t>
  </si>
  <si>
    <t>ｵｷﾅﾜﾀﾞｲｶﾞｸ</t>
  </si>
  <si>
    <t>492297</t>
  </si>
  <si>
    <t>沖縄大</t>
  </si>
  <si>
    <t>ｵﾘｵｱｲｼﾝﾀﾝｷﾀﾞｲｶﾞｸ</t>
  </si>
  <si>
    <t>折尾愛真短大</t>
  </si>
  <si>
    <t>鹿児島工業高等専門学校</t>
  </si>
  <si>
    <t>ｶｺﾞｼﾏｺｳｷﾞｮｳｺｳﾄｳｾﾝﾓﾝｶﾞｯｺｳ</t>
  </si>
  <si>
    <t>496052</t>
  </si>
  <si>
    <t>鹿児島工業高専</t>
  </si>
  <si>
    <t>鹿児島国際大学</t>
  </si>
  <si>
    <t>ｶｺﾞｼﾏｺｸｻｲﾀﾞｲｶﾞｸ</t>
  </si>
  <si>
    <t>492295</t>
  </si>
  <si>
    <t>鹿児島国際大</t>
  </si>
  <si>
    <t>鹿児島大学</t>
  </si>
  <si>
    <t>ｶｺﾞｼﾏﾀﾞｲｶﾞｸ</t>
  </si>
  <si>
    <t>490077</t>
  </si>
  <si>
    <t>鹿児島大</t>
  </si>
  <si>
    <t>活水女子大学</t>
  </si>
  <si>
    <t>ｶｯｽｲｼﾞｮｼﾀﾞｲｶﾞｸ</t>
  </si>
  <si>
    <t>492325</t>
  </si>
  <si>
    <t>活水女子大</t>
  </si>
  <si>
    <t>鹿屋体育大学</t>
  </si>
  <si>
    <t>ｶﾉﾔﾀｲｲｸﾀﾞｲｶﾞｸ</t>
  </si>
  <si>
    <t>490096</t>
  </si>
  <si>
    <t>鹿屋体育大</t>
  </si>
  <si>
    <t>北九州工業高等専門学校</t>
  </si>
  <si>
    <t>九州共立大学</t>
  </si>
  <si>
    <t>ｷｭｳｼｭｳｷｮｳﾘﾂﾀﾞｲｶﾞｸ</t>
  </si>
  <si>
    <t>492273</t>
  </si>
  <si>
    <t>九州共立大</t>
  </si>
  <si>
    <t>ｷｭｳｼｭｳｺｳｷﾞｮｳﾀﾞｲｶﾞｸ</t>
  </si>
  <si>
    <t>490071</t>
  </si>
  <si>
    <t>九州工業大</t>
  </si>
  <si>
    <t>九州国際大学</t>
  </si>
  <si>
    <t>ｷｭｳｼｭｳｺｸｻｲﾀﾞｲｶﾞｸ</t>
  </si>
  <si>
    <t>492286</t>
  </si>
  <si>
    <t>九州産業大学</t>
  </si>
  <si>
    <t>ｷｭｳｼｭｳｻﾝｷﾞｮｳﾀﾞｲｶﾞｸ</t>
  </si>
  <si>
    <t>492274</t>
  </si>
  <si>
    <t>九州産業大</t>
  </si>
  <si>
    <t>九州情報大学</t>
  </si>
  <si>
    <t>ｷｭｳｼｭｳｼﾞｮｳﾎｳﾀﾞｲｶﾞｸ</t>
  </si>
  <si>
    <t>492443</t>
  </si>
  <si>
    <t>九州情報大</t>
  </si>
  <si>
    <t>九州大学</t>
  </si>
  <si>
    <t>ｷｭｳｼｭｳﾀﾞｲｶﾞｸ</t>
  </si>
  <si>
    <t>490069</t>
  </si>
  <si>
    <t>九州大</t>
  </si>
  <si>
    <t>熊本学園大学</t>
  </si>
  <si>
    <t>ｸﾏﾓﾄｶﾞｸｴﾝﾀﾞｲｶﾞｸ</t>
  </si>
  <si>
    <t>492291</t>
  </si>
  <si>
    <t>熊本学園大</t>
  </si>
  <si>
    <t>熊本大学</t>
  </si>
  <si>
    <t>ｸﾏﾓﾄﾀﾞｲｶﾞｸ</t>
  </si>
  <si>
    <t>490074</t>
  </si>
  <si>
    <t>熊本大</t>
  </si>
  <si>
    <t>久留米大学</t>
  </si>
  <si>
    <t>ｸﾙﾒﾀﾞｲｶﾞｸ</t>
  </si>
  <si>
    <t>492276</t>
  </si>
  <si>
    <t>久留米大</t>
  </si>
  <si>
    <t>佐賀大学</t>
  </si>
  <si>
    <t>ｻｶﾞﾀﾞｲｶﾞｸ</t>
  </si>
  <si>
    <t>490107</t>
  </si>
  <si>
    <t>佐賀大</t>
  </si>
  <si>
    <t>産業医科大学</t>
  </si>
  <si>
    <t>ｻﾝｷﾞｮｳｲｶﾀﾞｲｶﾞｸ</t>
  </si>
  <si>
    <t>492314</t>
  </si>
  <si>
    <t>産業医科大</t>
  </si>
  <si>
    <t>志學館大学</t>
  </si>
  <si>
    <t>ｼｶﾞｸｶﾝﾀﾞｲｶﾞｸ</t>
  </si>
  <si>
    <t>492318</t>
  </si>
  <si>
    <t>志學館大</t>
  </si>
  <si>
    <t>西南学院大学</t>
  </si>
  <si>
    <t>ｾｲﾅﾝｶﾞｸｲﾝﾀﾞｲｶﾞｸ</t>
  </si>
  <si>
    <t>492277</t>
  </si>
  <si>
    <t>西南学院大</t>
  </si>
  <si>
    <t>長崎県立大学</t>
  </si>
  <si>
    <t>長崎国際大学</t>
  </si>
  <si>
    <t>ﾅｶﾞｻｷｺｸｻｲﾀﾞｲｶﾞｸ</t>
  </si>
  <si>
    <t>492479</t>
  </si>
  <si>
    <t>長崎国際大</t>
  </si>
  <si>
    <t>長崎大学</t>
  </si>
  <si>
    <t>ﾅｶﾞｻｷﾀﾞｲｶﾞｸ</t>
  </si>
  <si>
    <t>490073</t>
  </si>
  <si>
    <t>長崎大</t>
  </si>
  <si>
    <t>西九州大学</t>
  </si>
  <si>
    <t>ﾆｼｷｭｳｼｭｳﾀﾞｲｶﾞｸ</t>
  </si>
  <si>
    <t>492287</t>
  </si>
  <si>
    <t>西九州大</t>
  </si>
  <si>
    <t>西日本工業大学</t>
  </si>
  <si>
    <t>492282</t>
  </si>
  <si>
    <t>西日本工業大</t>
  </si>
  <si>
    <t>日本文理大学</t>
  </si>
  <si>
    <t>ﾆｯﾎﾟﾝﾌﾞﾝﾘﾀﾞｲｶﾞｸ</t>
  </si>
  <si>
    <t>492292</t>
  </si>
  <si>
    <t>日本文理大</t>
  </si>
  <si>
    <t>日本経済大学</t>
  </si>
  <si>
    <t>ﾆﾎﾝｹｲｻﾞｲﾀﾞｲｶﾞｸ</t>
  </si>
  <si>
    <t>492278</t>
  </si>
  <si>
    <t>日本経済大</t>
  </si>
  <si>
    <t>福岡教育大学</t>
  </si>
  <si>
    <t>ﾌｸｵｶｷｮｳｲｸﾀﾞｲｶﾞｸ</t>
  </si>
  <si>
    <t>490068</t>
  </si>
  <si>
    <t>福岡教育大</t>
  </si>
  <si>
    <t>福岡女子大学</t>
  </si>
  <si>
    <t>ﾌｸｵｶｼﾞｮｼﾀﾞｲｶﾞｸ</t>
  </si>
  <si>
    <t>491030</t>
  </si>
  <si>
    <t>福岡女子大</t>
  </si>
  <si>
    <t>福岡大学</t>
  </si>
  <si>
    <t>ﾌｸｵｶﾀﾞｲｶﾞｸ</t>
  </si>
  <si>
    <t>492283</t>
  </si>
  <si>
    <t>福岡大</t>
  </si>
  <si>
    <t>宮崎産業経営大学</t>
  </si>
  <si>
    <t>ﾐﾔｻﾞｷｻﾝｷﾞｮｳｹｲｴｲﾀﾞｲｶﾞｸ</t>
  </si>
  <si>
    <t>492343</t>
  </si>
  <si>
    <t>宮崎産業経営大</t>
  </si>
  <si>
    <t>宮崎大学</t>
  </si>
  <si>
    <t>ﾐﾔｻﾞｷﾀﾞｲｶﾞｸ</t>
  </si>
  <si>
    <t>490109</t>
  </si>
  <si>
    <t>宮崎大</t>
  </si>
  <si>
    <t>名桜大学</t>
  </si>
  <si>
    <t>ﾒｲｵｳﾀﾞｲｶﾞｸ</t>
  </si>
  <si>
    <t>491099</t>
  </si>
  <si>
    <t>名桜大</t>
  </si>
  <si>
    <t>琉球大学</t>
  </si>
  <si>
    <t>ﾘｭｳｷｭｳﾀﾞｲｶﾞｸ</t>
  </si>
  <si>
    <t>490078</t>
  </si>
  <si>
    <t>琉球大</t>
  </si>
  <si>
    <t>合計</t>
    <rPh sb="0" eb="2">
      <t>ゴウケイ</t>
    </rPh>
    <phoneticPr fontId="2"/>
  </si>
  <si>
    <t>1</t>
    <phoneticPr fontId="9"/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</si>
  <si>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</si>
  <si>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</si>
  <si>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</si>
  <si>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</si>
  <si>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</si>
  <si>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</si>
  <si>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</si>
  <si>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</si>
  <si>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  <phoneticPr fontId="9"/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</si>
  <si>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</si>
  <si>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</si>
  <si>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</si>
  <si>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</si>
  <si>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</si>
  <si>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</si>
  <si>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</si>
  <si>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</si>
  <si>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</si>
  <si>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</si>
  <si>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</si>
  <si>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</si>
  <si>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</si>
  <si>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  <phoneticPr fontId="9"/>
  </si>
  <si>
    <t>区間</t>
    <rPh sb="0" eb="2">
      <t>クカン</t>
    </rPh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</si>
  <si>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</si>
  <si>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</si>
  <si>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</si>
  <si>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</si>
  <si>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</si>
  <si>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</si>
  <si>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</si>
  <si>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</si>
  <si>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</si>
  <si>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</si>
  <si>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</si>
  <si>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</si>
  <si>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</si>
  <si>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</si>
  <si>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</si>
  <si>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2</t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</si>
  <si>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</si>
  <si>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3</t>
    <phoneticPr fontId="9"/>
  </si>
  <si>
    <t>氏         名</t>
    <rPh sb="0" eb="1">
      <t>シ</t>
    </rPh>
    <rPh sb="10" eb="11">
      <t>メイ</t>
    </rPh>
    <phoneticPr fontId="9"/>
  </si>
  <si>
    <t>4</t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</si>
  <si>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</si>
  <si>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5</t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</si>
  <si>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</si>
  <si>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  <phoneticPr fontId="9"/>
  </si>
  <si>
    <t>既往症</t>
    <rPh sb="0" eb="3">
      <t>キオウショウ</t>
    </rPh>
    <phoneticPr fontId="9"/>
  </si>
  <si>
    <t>(2)</t>
    <phoneticPr fontId="9"/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</si>
  <si>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</si>
  <si>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  <phoneticPr fontId="9"/>
  </si>
  <si>
    <t>その他等筆すべき事項</t>
    <rPh sb="2" eb="3">
      <t>タ</t>
    </rPh>
    <rPh sb="3" eb="4">
      <t>トウ</t>
    </rPh>
    <rPh sb="4" eb="5">
      <t>ヒツ</t>
    </rPh>
    <rPh sb="8" eb="10">
      <t>ジコウ</t>
    </rPh>
    <phoneticPr fontId="9"/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</si>
  <si>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</si>
  <si>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</si>
  <si>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</si>
  <si>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</si>
  <si>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</si>
  <si>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</si>
  <si>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各中継所付添者届</t>
    <rPh sb="0" eb="1">
      <t>カク</t>
    </rPh>
    <rPh sb="1" eb="3">
      <t>チュウケイ</t>
    </rPh>
    <rPh sb="3" eb="4">
      <t>ショ</t>
    </rPh>
    <rPh sb="4" eb="6">
      <t>ツキソ</t>
    </rPh>
    <rPh sb="6" eb="7">
      <t>シャ</t>
    </rPh>
    <rPh sb="7" eb="8">
      <t>トド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</si>
  <si>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</si>
  <si>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</si>
  <si>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</si>
  <si>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  <phoneticPr fontId="9"/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</si>
  <si>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</si>
  <si>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</si>
  <si>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</si>
  <si>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</si>
  <si>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</si>
  <si>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</si>
  <si>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</si>
  <si>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大学名・チーム名</t>
    <rPh sb="0" eb="3">
      <t>ダイガクメイ</t>
    </rPh>
    <rPh sb="7" eb="8">
      <t>メイ</t>
    </rPh>
    <phoneticPr fontId="2"/>
  </si>
  <si>
    <t>申込責任者</t>
    <rPh sb="0" eb="2">
      <t>モウシコミ</t>
    </rPh>
    <rPh sb="2" eb="5">
      <t>セキニンシャ</t>
    </rPh>
    <phoneticPr fontId="2"/>
  </si>
  <si>
    <t>エラー
チェック</t>
    <phoneticPr fontId="2"/>
  </si>
  <si>
    <t>エントリー</t>
    <phoneticPr fontId="2"/>
  </si>
  <si>
    <t>登録番号</t>
    <rPh sb="0" eb="2">
      <t>トウロク</t>
    </rPh>
    <rPh sb="2" eb="4">
      <t>バンゴウ</t>
    </rPh>
    <phoneticPr fontId="2"/>
  </si>
  <si>
    <t>大学名</t>
    <rPh sb="0" eb="3">
      <t>ダイガクメイ</t>
    </rPh>
    <phoneticPr fontId="2"/>
  </si>
  <si>
    <t>学年</t>
    <rPh sb="0" eb="2">
      <t>ガクネン</t>
    </rPh>
    <phoneticPr fontId="2"/>
  </si>
  <si>
    <t>出身校</t>
    <rPh sb="0" eb="3">
      <t>シュッシンコウ</t>
    </rPh>
    <phoneticPr fontId="2"/>
  </si>
  <si>
    <t>種目</t>
    <rPh sb="0" eb="2">
      <t>シュモク</t>
    </rPh>
    <phoneticPr fontId="2"/>
  </si>
  <si>
    <t>資格記録</t>
    <rPh sb="0" eb="2">
      <t>シカク</t>
    </rPh>
    <rPh sb="2" eb="4">
      <t>キロク</t>
    </rPh>
    <phoneticPr fontId="2"/>
  </si>
  <si>
    <t>ナンバー</t>
    <phoneticPr fontId="2"/>
  </si>
  <si>
    <t>氏名</t>
    <rPh sb="0" eb="2">
      <t>シメイ</t>
    </rPh>
    <phoneticPr fontId="2"/>
  </si>
  <si>
    <t>最高記録</t>
    <rPh sb="0" eb="2">
      <t>サイコウ</t>
    </rPh>
    <rPh sb="2" eb="4">
      <t>キロク</t>
    </rPh>
    <phoneticPr fontId="2"/>
  </si>
  <si>
    <t>年月日</t>
    <rPh sb="0" eb="3">
      <t>ネンガッピ</t>
    </rPh>
    <phoneticPr fontId="2"/>
  </si>
  <si>
    <t>大会名</t>
    <rPh sb="0" eb="2">
      <t>タイカイ</t>
    </rPh>
    <rPh sb="2" eb="3">
      <t>メイ</t>
    </rPh>
    <phoneticPr fontId="2"/>
  </si>
  <si>
    <t>例</t>
    <rPh sb="0" eb="1">
      <t>レイ</t>
    </rPh>
    <phoneticPr fontId="2"/>
  </si>
  <si>
    <t>ｶﾞｸﾚﾝ ﾊﾅｺ</t>
    <phoneticPr fontId="2"/>
  </si>
  <si>
    <t>学連東</t>
    <rPh sb="0" eb="2">
      <t>ガクレン</t>
    </rPh>
    <rPh sb="2" eb="3">
      <t>ヒガシ</t>
    </rPh>
    <phoneticPr fontId="2"/>
  </si>
  <si>
    <t>(</t>
    <phoneticPr fontId="2"/>
  </si>
  <si>
    <t>福岡県</t>
    <rPh sb="0" eb="2">
      <t>フクオカ</t>
    </rPh>
    <rPh sb="2" eb="3">
      <t>ケン</t>
    </rPh>
    <phoneticPr fontId="2"/>
  </si>
  <si>
    <t>)</t>
    <phoneticPr fontId="2"/>
  </si>
  <si>
    <t>3000m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</si>
  <si>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</si>
  <si>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</si>
  <si>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00</t>
    <phoneticPr fontId="2"/>
  </si>
  <si>
    <t>学連　花子</t>
    <rPh sb="0" eb="2">
      <t>ガクレン</t>
    </rPh>
    <rPh sb="3" eb="5">
      <t>ハナコ</t>
    </rPh>
    <phoneticPr fontId="2"/>
  </si>
  <si>
    <t>5000m</t>
    <phoneticPr fontId="2"/>
  </si>
  <si>
    <t>(</t>
    <phoneticPr fontId="2"/>
  </si>
  <si>
    <t>3000m</t>
    <phoneticPr fontId="2"/>
  </si>
  <si>
    <t>5000m</t>
    <phoneticPr fontId="2"/>
  </si>
  <si>
    <t>)</t>
    <phoneticPr fontId="2"/>
  </si>
  <si>
    <t>3000m</t>
    <phoneticPr fontId="2"/>
  </si>
  <si>
    <t>(</t>
    <phoneticPr fontId="2"/>
  </si>
  <si>
    <t>)</t>
    <phoneticPr fontId="2"/>
  </si>
  <si>
    <t>)</t>
    <phoneticPr fontId="2"/>
  </si>
  <si>
    <t>3000m</t>
    <phoneticPr fontId="2"/>
  </si>
  <si>
    <t>5000m</t>
    <phoneticPr fontId="2"/>
  </si>
  <si>
    <t>3000m</t>
    <phoneticPr fontId="2"/>
  </si>
  <si>
    <t>(</t>
    <phoneticPr fontId="2"/>
  </si>
  <si>
    <t>3000m</t>
    <phoneticPr fontId="2"/>
  </si>
  <si>
    <t>大学ナンバー</t>
    <rPh sb="0" eb="2">
      <t>ダイガク</t>
    </rPh>
    <phoneticPr fontId="2"/>
  </si>
  <si>
    <t>※</t>
    <phoneticPr fontId="2"/>
  </si>
  <si>
    <t>上位5名</t>
    <rPh sb="0" eb="2">
      <t>ジョウイ</t>
    </rPh>
    <rPh sb="3" eb="4">
      <t>メイ</t>
    </rPh>
    <phoneticPr fontId="2"/>
  </si>
  <si>
    <t>※は記入しないでください</t>
    <rPh sb="2" eb="4">
      <t>キニュウ</t>
    </rPh>
    <phoneticPr fontId="2"/>
  </si>
  <si>
    <t>平均タイム</t>
  </si>
  <si>
    <t>5000m</t>
    <phoneticPr fontId="2"/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</si>
  <si>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2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</si>
  <si>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2"/>
  </si>
  <si>
    <t>チェック内容</t>
    <rPh sb="4" eb="6">
      <t>ナイヨウ</t>
    </rPh>
    <phoneticPr fontId="2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</si>
  <si>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2"/>
  </si>
  <si>
    <t>基礎データ判定</t>
    <rPh sb="0" eb="2">
      <t>キソ</t>
    </rPh>
    <rPh sb="5" eb="7">
      <t>ハンテイ</t>
    </rPh>
    <phoneticPr fontId="2"/>
  </si>
  <si>
    <t>ﾌﾘｶﾞﾅ</t>
    <phoneticPr fontId="2"/>
  </si>
  <si>
    <t>同じ選手が登録されています</t>
    <rPh sb="0" eb="1">
      <t>オナ</t>
    </rPh>
    <rPh sb="2" eb="4">
      <t>センシュ</t>
    </rPh>
    <rPh sb="5" eb="7">
      <t>トウロク</t>
    </rPh>
    <phoneticPr fontId="2"/>
  </si>
  <si>
    <t>オープンチームの選手のかぶり確認</t>
    <rPh sb="8" eb="10">
      <t>センシュ</t>
    </rPh>
    <rPh sb="14" eb="16">
      <t>カクニン</t>
    </rPh>
    <phoneticPr fontId="2"/>
  </si>
  <si>
    <t>ﾌﾘｶﾞﾅ</t>
    <phoneticPr fontId="2"/>
  </si>
  <si>
    <t>ﾌﾘｶﾞﾅ</t>
    <phoneticPr fontId="2"/>
  </si>
  <si>
    <t>&lt;順位付け&gt;</t>
    <rPh sb="1" eb="3">
      <t>ジュンイ</t>
    </rPh>
    <rPh sb="3" eb="4">
      <t>ヅ</t>
    </rPh>
    <phoneticPr fontId="2"/>
  </si>
  <si>
    <t>順位①</t>
    <rPh sb="0" eb="2">
      <t>ジュンイ</t>
    </rPh>
    <phoneticPr fontId="2"/>
  </si>
  <si>
    <t>順位②</t>
    <rPh sb="0" eb="2">
      <t>ジュンイ</t>
    </rPh>
    <phoneticPr fontId="2"/>
  </si>
  <si>
    <t>タイム</t>
    <phoneticPr fontId="2"/>
  </si>
  <si>
    <t>タイム</t>
    <phoneticPr fontId="2"/>
  </si>
  <si>
    <t>タイム</t>
    <phoneticPr fontId="2"/>
  </si>
  <si>
    <t>上位5名タイム</t>
    <rPh sb="0" eb="2">
      <t>ジョウイ</t>
    </rPh>
    <rPh sb="3" eb="4">
      <t>メイ</t>
    </rPh>
    <phoneticPr fontId="2"/>
  </si>
  <si>
    <t>&lt;平均タイム&gt;</t>
    <rPh sb="1" eb="3">
      <t>ヘイキン</t>
    </rPh>
    <phoneticPr fontId="2"/>
  </si>
  <si>
    <t>人数</t>
    <rPh sb="0" eb="2">
      <t>ニンズウ</t>
    </rPh>
    <phoneticPr fontId="2"/>
  </si>
  <si>
    <t>平均</t>
    <rPh sb="0" eb="2">
      <t>ヘイキン</t>
    </rPh>
    <phoneticPr fontId="2"/>
  </si>
  <si>
    <t>商(分)</t>
    <rPh sb="0" eb="1">
      <t>ショウ</t>
    </rPh>
    <rPh sb="2" eb="3">
      <t>フン</t>
    </rPh>
    <phoneticPr fontId="2"/>
  </si>
  <si>
    <t>余り</t>
    <rPh sb="0" eb="1">
      <t>アマ</t>
    </rPh>
    <phoneticPr fontId="2"/>
  </si>
  <si>
    <t>余り*100</t>
    <rPh sb="0" eb="1">
      <t>アマ</t>
    </rPh>
    <phoneticPr fontId="2"/>
  </si>
  <si>
    <t>整数部分</t>
    <rPh sb="0" eb="2">
      <t>セイスウ</t>
    </rPh>
    <rPh sb="2" eb="4">
      <t>ブブン</t>
    </rPh>
    <phoneticPr fontId="2"/>
  </si>
  <si>
    <t>（秒）</t>
    <rPh sb="1" eb="2">
      <t>ビョウ</t>
    </rPh>
    <phoneticPr fontId="2"/>
  </si>
  <si>
    <t>（小数点以下）①</t>
    <rPh sb="1" eb="4">
      <t>ショウスウテン</t>
    </rPh>
    <rPh sb="4" eb="6">
      <t>イカ</t>
    </rPh>
    <phoneticPr fontId="2"/>
  </si>
  <si>
    <t>（小数点以下）②</t>
    <rPh sb="1" eb="4">
      <t>ショウスウテン</t>
    </rPh>
    <rPh sb="4" eb="6">
      <t>イカ</t>
    </rPh>
    <phoneticPr fontId="2"/>
  </si>
  <si>
    <t>○</t>
    <phoneticPr fontId="2"/>
  </si>
  <si>
    <t>チーム数確認</t>
    <rPh sb="3" eb="4">
      <t>スウ</t>
    </rPh>
    <rPh sb="4" eb="6">
      <t>カクニン</t>
    </rPh>
    <phoneticPr fontId="2"/>
  </si>
  <si>
    <t>大学名・チーム名</t>
    <rPh sb="0" eb="2">
      <t>ダイガク</t>
    </rPh>
    <rPh sb="2" eb="3">
      <t>メイ</t>
    </rPh>
    <rPh sb="7" eb="8">
      <t>メイ</t>
    </rPh>
    <phoneticPr fontId="2"/>
  </si>
  <si>
    <t>申込責任者名</t>
    <rPh sb="0" eb="2">
      <t>モウシコミ</t>
    </rPh>
    <rPh sb="2" eb="5">
      <t>セキニンシャ</t>
    </rPh>
    <rPh sb="5" eb="6">
      <t>メイ</t>
    </rPh>
    <phoneticPr fontId="2"/>
  </si>
  <si>
    <t>(明細)</t>
    <rPh sb="1" eb="3">
      <t>メイサイ</t>
    </rPh>
    <phoneticPr fontId="2"/>
  </si>
  <si>
    <t>(女子)</t>
    <rPh sb="1" eb="3">
      <t>ジョシ</t>
    </rPh>
    <phoneticPr fontId="2"/>
  </si>
  <si>
    <t>振込先</t>
    <rPh sb="0" eb="3">
      <t>フリコミサキ</t>
    </rPh>
    <phoneticPr fontId="2"/>
  </si>
  <si>
    <t>領収書</t>
    <rPh sb="0" eb="3">
      <t>リョウシュウショ</t>
    </rPh>
    <phoneticPr fontId="2"/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</si>
  <si>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2"/>
  </si>
  <si>
    <t>×</t>
    <phoneticPr fontId="2"/>
  </si>
  <si>
    <t>チーム</t>
    <phoneticPr fontId="2"/>
  </si>
  <si>
    <t>=</t>
  </si>
  <si>
    <t>携帯電話番号</t>
    <rPh sb="0" eb="2">
      <t>ケイタイ</t>
    </rPh>
    <rPh sb="2" eb="4">
      <t>デンワ</t>
    </rPh>
    <rPh sb="4" eb="6">
      <t>バンゴウ</t>
    </rPh>
    <phoneticPr fontId="9"/>
  </si>
  <si>
    <t>3000m</t>
    <phoneticPr fontId="2"/>
  </si>
  <si>
    <t>3000m</t>
    <phoneticPr fontId="2"/>
  </si>
  <si>
    <t>3000m</t>
    <phoneticPr fontId="2"/>
  </si>
  <si>
    <t>5000m</t>
    <phoneticPr fontId="2"/>
  </si>
  <si>
    <t>3000m</t>
    <phoneticPr fontId="2"/>
  </si>
  <si>
    <t>5000m</t>
    <phoneticPr fontId="2"/>
  </si>
  <si>
    <t>3000m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</si>
  <si>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</si>
  <si>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</si>
  <si>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</si>
  <si>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</si>
  <si>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</si>
  <si>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</si>
  <si>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</si>
  <si>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</si>
  <si>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</si>
  <si>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佐世保工業高等専門学校</t>
  </si>
  <si>
    <t>折尾愛真短期大学</t>
  </si>
  <si>
    <t>重複判定</t>
    <rPh sb="0" eb="2">
      <t>チョウフク</t>
    </rPh>
    <rPh sb="2" eb="4">
      <t>ハンテイ</t>
    </rPh>
    <phoneticPr fontId="2"/>
  </si>
  <si>
    <t>男女判定</t>
    <rPh sb="0" eb="2">
      <t>ダンジョ</t>
    </rPh>
    <rPh sb="2" eb="4">
      <t>ハンテイ</t>
    </rPh>
    <phoneticPr fontId="2"/>
  </si>
  <si>
    <t>60秒判定</t>
    <rPh sb="2" eb="3">
      <t>ビョウ</t>
    </rPh>
    <rPh sb="3" eb="5">
      <t>ハンテイ</t>
    </rPh>
    <phoneticPr fontId="2"/>
  </si>
  <si>
    <t>登録番号が重複しています。</t>
    <rPh sb="0" eb="4">
      <t>トウロクバンゴウ</t>
    </rPh>
    <rPh sb="5" eb="7">
      <t>チョウフク</t>
    </rPh>
    <phoneticPr fontId="2"/>
  </si>
  <si>
    <t>男子選手が登録されています。</t>
    <rPh sb="0" eb="2">
      <t>ダンシ</t>
    </rPh>
    <rPh sb="2" eb="4">
      <t>センシュ</t>
    </rPh>
    <rPh sb="5" eb="7">
      <t>トウロク</t>
    </rPh>
    <phoneticPr fontId="2"/>
  </si>
  <si>
    <t>記録の入力方法が異なります。</t>
    <rPh sb="0" eb="2">
      <t>キロク</t>
    </rPh>
    <rPh sb="3" eb="7">
      <t>ニュウリョクホウホウ</t>
    </rPh>
    <rPh sb="8" eb="9">
      <t>コト</t>
    </rPh>
    <phoneticPr fontId="2"/>
  </si>
  <si>
    <t>他のオープンチームに同じ選手が登録されています</t>
    <rPh sb="0" eb="1">
      <t>ホカ</t>
    </rPh>
    <rPh sb="10" eb="11">
      <t>オナ</t>
    </rPh>
    <rPh sb="12" eb="14">
      <t>センシュ</t>
    </rPh>
    <rPh sb="15" eb="17">
      <t>トウロク</t>
    </rPh>
    <phoneticPr fontId="2"/>
  </si>
  <si>
    <t>２．当該校で付添を出すのが困難な場合は、学連役員・補助員で対処するので、</t>
    <rPh sb="2" eb="4">
      <t>トウガイ</t>
    </rPh>
    <rPh sb="4" eb="5">
      <t>コウ</t>
    </rPh>
    <rPh sb="6" eb="8">
      <t>ツキソイ</t>
    </rPh>
    <rPh sb="9" eb="10">
      <t>ダ</t>
    </rPh>
    <rPh sb="13" eb="15">
      <t>コンナン</t>
    </rPh>
    <rPh sb="16" eb="18">
      <t>バアイ</t>
    </rPh>
    <rPh sb="20" eb="22">
      <t>ガクレン</t>
    </rPh>
    <rPh sb="22" eb="24">
      <t>ヤクイン</t>
    </rPh>
    <rPh sb="25" eb="28">
      <t>ホジョイン</t>
    </rPh>
    <phoneticPr fontId="9"/>
  </si>
  <si>
    <t>ｷﾀﾑﾗ ﾚｲｶ</t>
  </si>
  <si>
    <t>藤野　裕子</t>
  </si>
  <si>
    <t>ﾌｼﾞﾉ ﾕｳｺ</t>
  </si>
  <si>
    <t>宮崎公立大学</t>
  </si>
  <si>
    <t>城間　歩和</t>
  </si>
  <si>
    <t>ｼﾛﾏ ﾎﾉｶ</t>
  </si>
  <si>
    <t>山元　祐季</t>
  </si>
  <si>
    <t>ﾔﾏﾓﾄ ﾕｳｷ</t>
  </si>
  <si>
    <t>塗木　ひかる</t>
  </si>
  <si>
    <t>ﾇﾙｷ ﾋｶﾙ</t>
  </si>
  <si>
    <t>佐世保工業高専</t>
  </si>
  <si>
    <t>西川　優</t>
  </si>
  <si>
    <t>ﾆｼｶﾜ ﾕｳ</t>
  </si>
  <si>
    <t>陣林　真帆</t>
  </si>
  <si>
    <t>ｼﾞﾝﾊﾞﾔｼ ﾏﾎ</t>
  </si>
  <si>
    <t>三島　樺恵</t>
  </si>
  <si>
    <t>ﾐｼﾏ ｶｴ</t>
  </si>
  <si>
    <t>栗田　恵</t>
  </si>
  <si>
    <t>猪尾　菜々子</t>
  </si>
  <si>
    <t>ｲｵ ﾅﾅｺ</t>
  </si>
  <si>
    <t>溝江　悦子</t>
  </si>
  <si>
    <t>ﾐｿﾞｴ ｴﾂｺ</t>
  </si>
  <si>
    <t>ﾐﾔｻﾞｷｺｳﾘﾂﾀﾞｲｶﾞｸ</t>
  </si>
  <si>
    <t>宮崎公立大</t>
  </si>
  <si>
    <t>長崎総合科学大学</t>
  </si>
  <si>
    <t>ﾅｶﾞｻｷｿｳｺﾞｳｶｶﾞｸﾀﾞｲｶﾞｸ</t>
  </si>
  <si>
    <t>長崎総合科学大</t>
  </si>
  <si>
    <t>ｻｾﾎﾞｺｳｷﾞｮｳｺｳﾄｳｾﾝﾓﾝｶﾞｯｺｳ</t>
  </si>
  <si>
    <t>西日本シティ銀行　港町支店</t>
    <phoneticPr fontId="2"/>
  </si>
  <si>
    <t>店番号　216</t>
    <phoneticPr fontId="2"/>
  </si>
  <si>
    <t>アルファベット(姓)</t>
    <rPh sb="8" eb="9">
      <t>セイ</t>
    </rPh>
    <phoneticPr fontId="9"/>
  </si>
  <si>
    <t>アルファベット(名)</t>
    <rPh sb="8" eb="9">
      <t>メイ</t>
    </rPh>
    <phoneticPr fontId="9"/>
  </si>
  <si>
    <t>登録陸協</t>
    <rPh sb="0" eb="2">
      <t>トウロク</t>
    </rPh>
    <rPh sb="2" eb="4">
      <t>リッキョウ</t>
    </rPh>
    <phoneticPr fontId="13"/>
  </si>
  <si>
    <t>県コード</t>
    <rPh sb="0" eb="1">
      <t>ケン</t>
    </rPh>
    <phoneticPr fontId="9"/>
  </si>
  <si>
    <t>団体名</t>
    <rPh sb="0" eb="3">
      <t>ダンタイメイ</t>
    </rPh>
    <phoneticPr fontId="13"/>
  </si>
  <si>
    <t>生年月日</t>
    <rPh sb="0" eb="2">
      <t>セイネン</t>
    </rPh>
    <rPh sb="2" eb="4">
      <t>ガッピ</t>
    </rPh>
    <phoneticPr fontId="2"/>
  </si>
  <si>
    <t>渡辺　未来</t>
  </si>
  <si>
    <t>011020</t>
  </si>
  <si>
    <t>WATANABE</t>
  </si>
  <si>
    <t>011230</t>
  </si>
  <si>
    <t>HIRAOKA</t>
  </si>
  <si>
    <t>MORI</t>
  </si>
  <si>
    <t>小池　萌加</t>
  </si>
  <si>
    <t>ｺｲｹ ﾓｴｶ</t>
  </si>
  <si>
    <t>010705</t>
  </si>
  <si>
    <t>KOIKE</t>
  </si>
  <si>
    <t>ﾕﾌ ﾓｴ</t>
  </si>
  <si>
    <t>020203</t>
  </si>
  <si>
    <t>YUFU</t>
  </si>
  <si>
    <t>橋本　咲歩</t>
  </si>
  <si>
    <t>ﾊｼﾓﾄ ｻﾎ</t>
  </si>
  <si>
    <t>011204</t>
  </si>
  <si>
    <t>HASHIMOTO</t>
  </si>
  <si>
    <t>991107</t>
  </si>
  <si>
    <t>IO</t>
  </si>
  <si>
    <t>TAKEMOTO</t>
  </si>
  <si>
    <t>TAKAHASHI</t>
  </si>
  <si>
    <t>YAMASHITA</t>
  </si>
  <si>
    <t>KUDO</t>
  </si>
  <si>
    <t>SHIRAISHI</t>
  </si>
  <si>
    <t>000802</t>
  </si>
  <si>
    <t>SHIROMA</t>
  </si>
  <si>
    <t>NAKAMURA</t>
  </si>
  <si>
    <t>MAEDA</t>
  </si>
  <si>
    <t>001016</t>
  </si>
  <si>
    <t>YAMAMOTO</t>
  </si>
  <si>
    <t>幾　真希</t>
  </si>
  <si>
    <t>ｲｸ ﾏｷ</t>
  </si>
  <si>
    <t>010726</t>
  </si>
  <si>
    <t>IKU</t>
  </si>
  <si>
    <t>IWAMOTO</t>
  </si>
  <si>
    <t>奥村　梨里佳</t>
  </si>
  <si>
    <t>ｵｸﾑﾗ ﾘﾘｶ</t>
  </si>
  <si>
    <t>010708</t>
  </si>
  <si>
    <t>OKUMURA</t>
  </si>
  <si>
    <t>勝冶　玲海</t>
  </si>
  <si>
    <t>ｶﾂﾔ ﾚﾐ</t>
  </si>
  <si>
    <t>010629</t>
  </si>
  <si>
    <t>KATSUYA</t>
  </si>
  <si>
    <t>久保田　亜由</t>
  </si>
  <si>
    <t>ｸﾎﾞﾀ ｱﾕ</t>
  </si>
  <si>
    <t>010722</t>
  </si>
  <si>
    <t>KUBOTA</t>
  </si>
  <si>
    <t>栗山　萌唯</t>
  </si>
  <si>
    <t>ｸﾘﾔﾏ ﾒｲ</t>
  </si>
  <si>
    <t>010918</t>
  </si>
  <si>
    <t>KURIYAMA</t>
  </si>
  <si>
    <t>坂本　佳純</t>
  </si>
  <si>
    <t>ｻｶﾓﾄ ｶｽﾐ</t>
  </si>
  <si>
    <t>010426</t>
  </si>
  <si>
    <t>SAKAMOTO</t>
  </si>
  <si>
    <t>ﾀｶﾊｼ ﾅﾅ</t>
  </si>
  <si>
    <t>010415</t>
  </si>
  <si>
    <t>田邉　百花</t>
  </si>
  <si>
    <t>ﾀﾅﾍﾞ ﾓﾓｶ</t>
  </si>
  <si>
    <t>011222</t>
  </si>
  <si>
    <t>TANABE</t>
  </si>
  <si>
    <t>中村　ののか</t>
  </si>
  <si>
    <t>ﾅｶﾑﾗ ﾉﾉｶ</t>
  </si>
  <si>
    <t>010811</t>
  </si>
  <si>
    <t>前田　椎南</t>
  </si>
  <si>
    <t>ﾏｴﾀﾞ ｼｲﾅ</t>
  </si>
  <si>
    <t>011003</t>
  </si>
  <si>
    <t>寺田　奈津美</t>
  </si>
  <si>
    <t>ﾃﾗﾀﾞ ﾅﾂﾐ</t>
  </si>
  <si>
    <t>020525</t>
  </si>
  <si>
    <t>TERADA</t>
  </si>
  <si>
    <t>SONODA</t>
  </si>
  <si>
    <t>新垣　美紗希</t>
  </si>
  <si>
    <t>ｼﾝｶﾞｷ ﾐｻｷ</t>
  </si>
  <si>
    <t>010510</t>
  </si>
  <si>
    <t>SHINGAKI</t>
  </si>
  <si>
    <t>上寺　結</t>
  </si>
  <si>
    <t>ｶﾐﾃﾞﾗ ﾕｲ</t>
  </si>
  <si>
    <t>011002</t>
  </si>
  <si>
    <t>KAMIDERA</t>
  </si>
  <si>
    <t>UEDA</t>
  </si>
  <si>
    <t>000916</t>
  </si>
  <si>
    <t>石岡　妃瀬</t>
  </si>
  <si>
    <t>ｲｼｵｶ ﾋﾅｾ</t>
  </si>
  <si>
    <t>011016</t>
  </si>
  <si>
    <t>久保　和奏</t>
  </si>
  <si>
    <t>ｸﾎﾞ ﾜｶﾅ</t>
  </si>
  <si>
    <t>010730</t>
  </si>
  <si>
    <t>KUBO</t>
  </si>
  <si>
    <t>平野　鈴葉</t>
  </si>
  <si>
    <t>ﾋﾗﾉ ｽｽﾞﾊ</t>
  </si>
  <si>
    <t>011021</t>
  </si>
  <si>
    <t>HIRANO</t>
  </si>
  <si>
    <t>森北　詩音</t>
  </si>
  <si>
    <t>ﾓﾘｷﾀ ｼｵﾝ</t>
  </si>
  <si>
    <t>010529</t>
  </si>
  <si>
    <t>MORIKITA</t>
  </si>
  <si>
    <t>和田　彩花</t>
  </si>
  <si>
    <t>ﾜﾀﾞ ｱﾔｶ</t>
  </si>
  <si>
    <t>010912</t>
  </si>
  <si>
    <t>WADA</t>
  </si>
  <si>
    <t>990810</t>
  </si>
  <si>
    <t>NURUKI</t>
  </si>
  <si>
    <t>SODA</t>
  </si>
  <si>
    <t>嶋児　天音</t>
  </si>
  <si>
    <t>ｼﾏｺﾞ ｱﾏﾈ</t>
  </si>
  <si>
    <t>011017</t>
  </si>
  <si>
    <t>SHIMAGO</t>
  </si>
  <si>
    <t>TANAKA</t>
  </si>
  <si>
    <t>NAKANO</t>
  </si>
  <si>
    <t>OKUBO</t>
  </si>
  <si>
    <t>021004</t>
  </si>
  <si>
    <t>KUROKI</t>
  </si>
  <si>
    <t>MORIYAMA</t>
  </si>
  <si>
    <t>000606</t>
  </si>
  <si>
    <t>KINJO</t>
  </si>
  <si>
    <t>岡村　はな</t>
  </si>
  <si>
    <t>ｵｶﾑﾗ ﾊﾅ</t>
  </si>
  <si>
    <t>OKAMURA</t>
  </si>
  <si>
    <t>佐藤　蒼果</t>
  </si>
  <si>
    <t>ｻﾄｳ ｱｵｶ</t>
  </si>
  <si>
    <t>010605</t>
  </si>
  <si>
    <t>SATO</t>
  </si>
  <si>
    <t>山口　遥</t>
  </si>
  <si>
    <t>ﾔﾏｸﾞﾁ ﾊﾙｶ</t>
  </si>
  <si>
    <t>020213</t>
  </si>
  <si>
    <t>YAMAGUCHI</t>
  </si>
  <si>
    <t>板平　遥香</t>
  </si>
  <si>
    <t>ｲﾀﾋﾗ ﾊﾙｶ</t>
  </si>
  <si>
    <t>020318</t>
  </si>
  <si>
    <t>ITAHIRA</t>
  </si>
  <si>
    <t>田代　恵美</t>
  </si>
  <si>
    <t>ﾀｼﾛ ﾒｸﾞﾐ</t>
  </si>
  <si>
    <t>TASHIRO</t>
  </si>
  <si>
    <t>城戸　優来</t>
  </si>
  <si>
    <t>ｷﾄﾞ ﾕｳｷ</t>
  </si>
  <si>
    <t>010905</t>
  </si>
  <si>
    <t>KIDO</t>
  </si>
  <si>
    <t>髙野　七海</t>
  </si>
  <si>
    <t>ﾀｶﾉ ﾅﾅﾐ</t>
  </si>
  <si>
    <t>010724</t>
  </si>
  <si>
    <t>TAKANO</t>
  </si>
  <si>
    <t>橋本　紗希</t>
  </si>
  <si>
    <t>ﾊｼﾓﾄ ｻｷ</t>
  </si>
  <si>
    <t>010624</t>
  </si>
  <si>
    <t>上司　みのり</t>
  </si>
  <si>
    <t>ｶﾐﾂｶｻ ﾐﾉﾘ</t>
  </si>
  <si>
    <t>KAMITSUKASA</t>
  </si>
  <si>
    <t>加藤　汐織</t>
  </si>
  <si>
    <t>ｶﾄｳ ｼｵﾘ</t>
  </si>
  <si>
    <t>011112</t>
  </si>
  <si>
    <t>KATO</t>
  </si>
  <si>
    <t>森山　静穂</t>
  </si>
  <si>
    <t>ﾓﾘﾔﾏ ｼｽﾞﾎ</t>
  </si>
  <si>
    <t>011025</t>
  </si>
  <si>
    <t>石山　礼菜</t>
  </si>
  <si>
    <t>ｲｼﾔﾏ ﾚｲﾅ</t>
  </si>
  <si>
    <t>010429</t>
  </si>
  <si>
    <t>ISHIYAMA</t>
  </si>
  <si>
    <t>吉田　美優</t>
  </si>
  <si>
    <t>ﾖｼﾀﾞ ﾐﾕ</t>
  </si>
  <si>
    <t>010622</t>
  </si>
  <si>
    <t>YOSHIDA</t>
  </si>
  <si>
    <t>金子　茉央</t>
  </si>
  <si>
    <t>ｶﾈｺ ﾏｵ</t>
  </si>
  <si>
    <t>010520</t>
  </si>
  <si>
    <t>KANEKO</t>
  </si>
  <si>
    <t>江口　のぞみ</t>
  </si>
  <si>
    <t>ｴｸﾞﾁ ﾉｿﾞﾐ</t>
  </si>
  <si>
    <t>010530</t>
  </si>
  <si>
    <t>EGUCHI</t>
  </si>
  <si>
    <t>FUJIMOTO</t>
  </si>
  <si>
    <t>奈須　貴子</t>
  </si>
  <si>
    <t>ﾅｽ ﾀｶｺ</t>
  </si>
  <si>
    <t>010516</t>
  </si>
  <si>
    <t>NASU</t>
  </si>
  <si>
    <t>秋山　愛莉</t>
  </si>
  <si>
    <t>ｱｷﾔﾏ ｱｲﾘ</t>
  </si>
  <si>
    <t>010417</t>
  </si>
  <si>
    <t>AKIYAMA</t>
  </si>
  <si>
    <t>山﨑　柚希</t>
  </si>
  <si>
    <t>ﾔﾏｻﾞｷ ﾕｷ</t>
  </si>
  <si>
    <t>021202</t>
  </si>
  <si>
    <t>YAMAZAKI</t>
  </si>
  <si>
    <t>伊藤　彩香</t>
  </si>
  <si>
    <t>ｲﾄｳ ｱﾔｶ</t>
  </si>
  <si>
    <t>020604</t>
  </si>
  <si>
    <t>ITO</t>
  </si>
  <si>
    <t>村岡　芽依</t>
  </si>
  <si>
    <t>ﾑﾗｵｶ ﾒｲ</t>
  </si>
  <si>
    <t>020521</t>
  </si>
  <si>
    <t>MURAOKA</t>
  </si>
  <si>
    <t>久古　那妃</t>
  </si>
  <si>
    <t>ｷｭｳｺ ﾅｷﾞ</t>
  </si>
  <si>
    <t>021221</t>
  </si>
  <si>
    <t>KYUKO</t>
  </si>
  <si>
    <t>秋山　優衣</t>
  </si>
  <si>
    <t>ｱｷﾔﾏ ﾕｲ</t>
  </si>
  <si>
    <t>佐藤　愛海</t>
  </si>
  <si>
    <t>ｻﾄｳ ｱﾐ</t>
  </si>
  <si>
    <t>西野　歩季</t>
  </si>
  <si>
    <t>ﾆｼﾉ ｱﾕｷ</t>
  </si>
  <si>
    <t>011226</t>
  </si>
  <si>
    <t>NISHINO</t>
  </si>
  <si>
    <t>亀田　実咲</t>
  </si>
  <si>
    <t>ｶﾒﾀﾞ ﾐｻｷ</t>
  </si>
  <si>
    <t>020918</t>
  </si>
  <si>
    <t>KAMEDA</t>
  </si>
  <si>
    <t>鹿毛　邑嬉乃</t>
  </si>
  <si>
    <t>ｶｹﾞ ﾕｷﾉ</t>
  </si>
  <si>
    <t>030313</t>
  </si>
  <si>
    <t>KAGE</t>
  </si>
  <si>
    <t>合沢　実玲</t>
  </si>
  <si>
    <t>ｱｲｻﾞﾜ ﾐﾚｲ</t>
  </si>
  <si>
    <t>021116</t>
  </si>
  <si>
    <t>AIZAWA</t>
  </si>
  <si>
    <t>日夏　涼香</t>
  </si>
  <si>
    <t>ﾋﾅﾂ ﾘｮｳｶ</t>
  </si>
  <si>
    <t>020402</t>
  </si>
  <si>
    <t>HINATSU</t>
  </si>
  <si>
    <t>德留　舞</t>
  </si>
  <si>
    <t>ﾄｸﾄﾞﾒ ﾏｲ</t>
  </si>
  <si>
    <t>020721</t>
  </si>
  <si>
    <t>TOKUDOME</t>
  </si>
  <si>
    <t>藤江　愛奈</t>
  </si>
  <si>
    <t>030228</t>
  </si>
  <si>
    <t>戸倉　瑛菜</t>
  </si>
  <si>
    <t>ﾄｸﾗ ｴｲﾅ</t>
  </si>
  <si>
    <t>TOKURA</t>
  </si>
  <si>
    <t>末永　恋菜</t>
  </si>
  <si>
    <t>ｽｴﾅｶﾞ ｺｺﾅ</t>
  </si>
  <si>
    <t>020822</t>
  </si>
  <si>
    <t>SUENAGA</t>
  </si>
  <si>
    <t>原　あかり</t>
  </si>
  <si>
    <t>021003</t>
  </si>
  <si>
    <t>高橋　和奏</t>
  </si>
  <si>
    <t>ﾀｶﾊｼ ﾜｶﾅ</t>
  </si>
  <si>
    <t>020520</t>
  </si>
  <si>
    <t>竹上　琴音</t>
  </si>
  <si>
    <t>ﾀｹｳｴ ｺﾄﾈ</t>
  </si>
  <si>
    <t>021011</t>
  </si>
  <si>
    <t>TAKEUE</t>
  </si>
  <si>
    <t>MATSUNAGA</t>
  </si>
  <si>
    <t>KURITA</t>
  </si>
  <si>
    <t>大畠　かおる</t>
  </si>
  <si>
    <t>ｵｵﾊﾞﾀｹ ｶｵﾙ</t>
  </si>
  <si>
    <t>010503</t>
  </si>
  <si>
    <t>OBATAKE</t>
  </si>
  <si>
    <t>小出　彩乃</t>
  </si>
  <si>
    <t>ｺｲﾃﾞ ｱﾔﾉ</t>
  </si>
  <si>
    <t>011110</t>
  </si>
  <si>
    <t>KOIDE</t>
  </si>
  <si>
    <t>大塚　舞</t>
  </si>
  <si>
    <t>ｵｵﾂｶ ﾏｲ</t>
  </si>
  <si>
    <t>010613</t>
  </si>
  <si>
    <t>OTSUKA</t>
  </si>
  <si>
    <t>波平　真子</t>
  </si>
  <si>
    <t>991221</t>
  </si>
  <si>
    <t>NISHIKAWA</t>
  </si>
  <si>
    <t>東　成美</t>
  </si>
  <si>
    <t>ｱｽﾞﾏ ﾅﾙﾐ</t>
  </si>
  <si>
    <t>020719</t>
  </si>
  <si>
    <t>AZUMA</t>
  </si>
  <si>
    <t>居石　彩</t>
  </si>
  <si>
    <t>ｵﾘｲｼ ｱﾔ</t>
  </si>
  <si>
    <t>021119</t>
  </si>
  <si>
    <t>ORIISHI</t>
  </si>
  <si>
    <t>吉良　瑞希</t>
  </si>
  <si>
    <t>ｷﾗ ﾐｽﾞｷ</t>
  </si>
  <si>
    <t>011228</t>
  </si>
  <si>
    <t>KIRA</t>
  </si>
  <si>
    <t>000618</t>
  </si>
  <si>
    <t>MIZOE</t>
  </si>
  <si>
    <t>末永　紗希</t>
  </si>
  <si>
    <t>ｽｴﾅｶﾞ ｻｷ</t>
  </si>
  <si>
    <t>001222</t>
  </si>
  <si>
    <t>栗原　悠里子</t>
  </si>
  <si>
    <t>ｸﾘﾊﾗ ﾕﾘｺ</t>
  </si>
  <si>
    <t>010614</t>
  </si>
  <si>
    <t>KURIHARA</t>
  </si>
  <si>
    <t>北村　伶華</t>
  </si>
  <si>
    <t>KITAMURA</t>
  </si>
  <si>
    <t>FUJINO</t>
  </si>
  <si>
    <t>010321</t>
  </si>
  <si>
    <t>000903</t>
  </si>
  <si>
    <t>000207</t>
  </si>
  <si>
    <t>MISHIMA</t>
  </si>
  <si>
    <t>岡村　彩貴</t>
  </si>
  <si>
    <t>ｵｶﾑﾗ ｻｷ</t>
  </si>
  <si>
    <t>000901</t>
  </si>
  <si>
    <t>田中　千智</t>
  </si>
  <si>
    <t>ﾀﾅｶ ﾁｻﾄ</t>
  </si>
  <si>
    <t>長久　瑠厘</t>
  </si>
  <si>
    <t>ﾁｮｳｷｭｳ ﾙﾘ</t>
  </si>
  <si>
    <t>000313</t>
  </si>
  <si>
    <t>土山　知子</t>
  </si>
  <si>
    <t>ﾂﾁﾔﾏ ﾄﾓｺ</t>
  </si>
  <si>
    <t>000808</t>
  </si>
  <si>
    <t>山下　咲舞</t>
  </si>
  <si>
    <t>ﾔﾏｼﾀ ｴﾏｲ</t>
  </si>
  <si>
    <t>000822</t>
  </si>
  <si>
    <t>AHAGON</t>
  </si>
  <si>
    <t>HONDA</t>
  </si>
  <si>
    <t>021126</t>
  </si>
  <si>
    <t>NAKAMA</t>
  </si>
  <si>
    <t>大城　咲羅</t>
  </si>
  <si>
    <t>020412</t>
  </si>
  <si>
    <t>OSHIRO</t>
  </si>
  <si>
    <t>樫山　妃和</t>
  </si>
  <si>
    <t>ｶｼﾔﾏ ﾋﾖﾘ</t>
  </si>
  <si>
    <t>030120</t>
  </si>
  <si>
    <t>KASHIYAMA</t>
  </si>
  <si>
    <t>久保井　さくら</t>
  </si>
  <si>
    <t>ｸﾎﾞｲ ｻｸﾗ</t>
  </si>
  <si>
    <t>020405</t>
  </si>
  <si>
    <t>KUBOI</t>
  </si>
  <si>
    <t>白石　悠</t>
  </si>
  <si>
    <t>ｼﾗｲｼ ﾊﾙｶ</t>
  </si>
  <si>
    <t>030221</t>
  </si>
  <si>
    <t>伊達　美祈</t>
  </si>
  <si>
    <t>ﾀﾞﾃ ﾐﾉﾘ</t>
  </si>
  <si>
    <t>DATE</t>
  </si>
  <si>
    <t>谷口　美愛</t>
  </si>
  <si>
    <t>030205</t>
  </si>
  <si>
    <t>築地　麻里亜</t>
  </si>
  <si>
    <t>ﾂｷｼﾞ ﾏﾘｱ</t>
  </si>
  <si>
    <t>030106</t>
  </si>
  <si>
    <t>TSUKIJI</t>
  </si>
  <si>
    <t>橋口　采音</t>
  </si>
  <si>
    <t>ﾊｼｸﾞﾁ ｱﾔﾈ</t>
  </si>
  <si>
    <t>HASHIGUCHI</t>
  </si>
  <si>
    <t>原口　舞衣</t>
  </si>
  <si>
    <t>020812</t>
  </si>
  <si>
    <t>HARAGUCHI</t>
  </si>
  <si>
    <t>樋渡　結</t>
  </si>
  <si>
    <t>ﾋﾜﾀｼ ﾕｲ</t>
  </si>
  <si>
    <t>020919</t>
  </si>
  <si>
    <t>HIWATASHI</t>
  </si>
  <si>
    <t>古堅　茉由子</t>
  </si>
  <si>
    <t>ﾌﾙｹﾞﾝ ﾏﾕｺ</t>
  </si>
  <si>
    <t>021102</t>
  </si>
  <si>
    <t>FURUGEN</t>
  </si>
  <si>
    <t>021230</t>
  </si>
  <si>
    <t>前山　夏希</t>
  </si>
  <si>
    <t>ﾏｴﾔﾏ ﾅﾂｷ</t>
  </si>
  <si>
    <t>020807</t>
  </si>
  <si>
    <t>MAEYAMA</t>
  </si>
  <si>
    <t>森　優依花</t>
  </si>
  <si>
    <t>ﾓﾘ ﾕｲｶ</t>
  </si>
  <si>
    <t>021205</t>
  </si>
  <si>
    <t>森山　穂南</t>
  </si>
  <si>
    <t>ﾓﾘﾔﾏ ﾎﾅﾐ</t>
  </si>
  <si>
    <t>021001</t>
  </si>
  <si>
    <t>山口　真実</t>
  </si>
  <si>
    <t>ﾔﾏｸﾞﾁ ﾏﾐ</t>
  </si>
  <si>
    <t>001011</t>
  </si>
  <si>
    <t>宮崎　望</t>
  </si>
  <si>
    <t>ﾐﾔｻﾞｷ ﾉｿﾞﾐ</t>
  </si>
  <si>
    <t>030304</t>
  </si>
  <si>
    <t>MIYAZAKI</t>
  </si>
  <si>
    <t>ｵｵｼﾛ ﾏｱﾔ</t>
  </si>
  <si>
    <t>稲村　早紀</t>
  </si>
  <si>
    <t>ｲﾅﾑﾗ ｻｷ</t>
  </si>
  <si>
    <t>020801</t>
  </si>
  <si>
    <t>INAMURA</t>
  </si>
  <si>
    <t>稲田　沙紀</t>
  </si>
  <si>
    <t>ｲﾅﾀﾞ ｻｷ</t>
  </si>
  <si>
    <t>020717</t>
  </si>
  <si>
    <t>INADA</t>
  </si>
  <si>
    <t>020621</t>
  </si>
  <si>
    <t>SAKAI</t>
  </si>
  <si>
    <t>上荒磯　真菜</t>
  </si>
  <si>
    <t>ｶﾐｱﾗｲｿ ﾏﾅ</t>
  </si>
  <si>
    <t>011203</t>
  </si>
  <si>
    <t>KAMIARAISO</t>
  </si>
  <si>
    <t>金子　櫻</t>
  </si>
  <si>
    <t>ｶﾈｺ ｻｸﾗ</t>
  </si>
  <si>
    <t>020329</t>
  </si>
  <si>
    <t>NAKAZONO</t>
  </si>
  <si>
    <t>松永　彩葉</t>
  </si>
  <si>
    <t>ﾏﾂﾅｶﾞ ｲﾛﾊ</t>
  </si>
  <si>
    <t>山下　玲奈</t>
  </si>
  <si>
    <t>ﾔﾏｼﾀ ﾚｲﾅ</t>
  </si>
  <si>
    <t>030102</t>
  </si>
  <si>
    <t>錦戸　真菜</t>
  </si>
  <si>
    <t>ﾆｼｷﾄﾞ ﾏﾅ</t>
  </si>
  <si>
    <t>021113</t>
  </si>
  <si>
    <t>NISHIKIDO</t>
  </si>
  <si>
    <t>大池　英麻</t>
  </si>
  <si>
    <t>ｵｵｲｹ ｴﾏ</t>
  </si>
  <si>
    <t>020514</t>
  </si>
  <si>
    <t>OIKE</t>
  </si>
  <si>
    <t>竹島　佳子</t>
  </si>
  <si>
    <t>ﾀｹｼﾏ ｶｺ</t>
  </si>
  <si>
    <t>020503</t>
  </si>
  <si>
    <t>TAKESHIMA</t>
  </si>
  <si>
    <t>黒木　向日葵</t>
  </si>
  <si>
    <t>ｸﾛｷ ﾋﾅﾀ</t>
  </si>
  <si>
    <t>030203</t>
  </si>
  <si>
    <t>牛尾　結香</t>
  </si>
  <si>
    <t>ｳｼｵ ﾕｲｶ</t>
  </si>
  <si>
    <t>021022</t>
  </si>
  <si>
    <t>USHIO</t>
  </si>
  <si>
    <t>垣内　優里</t>
  </si>
  <si>
    <t>ｶｷｳﾁ ﾕﾘ</t>
  </si>
  <si>
    <t>020624</t>
  </si>
  <si>
    <t>KAKIUCHI</t>
  </si>
  <si>
    <t>金子　真碧</t>
  </si>
  <si>
    <t>021020</t>
  </si>
  <si>
    <t>久保　希蘭々</t>
  </si>
  <si>
    <t>ｸﾎﾞ ｷﾗﾗ</t>
  </si>
  <si>
    <t>030321</t>
  </si>
  <si>
    <t>相田　真央</t>
  </si>
  <si>
    <t>ｿｳﾀﾞ ﾏｵ</t>
  </si>
  <si>
    <t>平松　委穂里</t>
  </si>
  <si>
    <t>ﾋﾗﾏﾂ ｲｵﾘ</t>
  </si>
  <si>
    <t>020406</t>
  </si>
  <si>
    <t>HIRAMATSU</t>
  </si>
  <si>
    <t>渡部　鈴夏</t>
  </si>
  <si>
    <t>ﾜﾀﾅﾍﾞ ｽｽﾞｶ</t>
  </si>
  <si>
    <t>020509</t>
  </si>
  <si>
    <t>岩本　禎子</t>
  </si>
  <si>
    <t>ｲﾜﾓﾄ ﾖｼｺ</t>
  </si>
  <si>
    <t>古野　美咲</t>
  </si>
  <si>
    <t>ﾌﾙﾉ ﾐｻｷ</t>
  </si>
  <si>
    <t>021021</t>
  </si>
  <si>
    <t>FURUNO</t>
  </si>
  <si>
    <t>中島　瑞歩</t>
  </si>
  <si>
    <t>ﾅｶｼﾏ ﾐｽﾞﾎ</t>
  </si>
  <si>
    <t>030218</t>
  </si>
  <si>
    <t>NAKASHIMA</t>
  </si>
  <si>
    <t>丹本　七緒</t>
  </si>
  <si>
    <t>ﾀﾝﾓﾄ ﾅﾅｵ</t>
  </si>
  <si>
    <t>宮路　紗暢</t>
  </si>
  <si>
    <t>ﾐﾔｼﾞ ｽｽﾞﾉ</t>
  </si>
  <si>
    <t>020924</t>
  </si>
  <si>
    <t>MIYAJI</t>
  </si>
  <si>
    <t>西本　愛璃</t>
  </si>
  <si>
    <t>ﾆｼﾓﾄ ｱｲﾘ</t>
  </si>
  <si>
    <t>NISHIMOTO</t>
  </si>
  <si>
    <t>中野　萌</t>
  </si>
  <si>
    <t>ﾅｶﾉ ﾓｴ</t>
  </si>
  <si>
    <t>藤井　美月</t>
  </si>
  <si>
    <t>020910</t>
  </si>
  <si>
    <t>FUJII</t>
  </si>
  <si>
    <t>020614</t>
  </si>
  <si>
    <t>越猪　綾菜</t>
  </si>
  <si>
    <t>ｵｵｲ ｱﾔﾅ</t>
  </si>
  <si>
    <t>020424</t>
  </si>
  <si>
    <t>OI</t>
  </si>
  <si>
    <t>坂本　香雪</t>
  </si>
  <si>
    <t>ｻｶﾓﾄ ｺﾕｷ</t>
  </si>
  <si>
    <t>020112</t>
  </si>
  <si>
    <t>石井　晶子</t>
  </si>
  <si>
    <t>ｲｼｲ ｱｷｺ</t>
  </si>
  <si>
    <t>030311</t>
  </si>
  <si>
    <t>ISHII</t>
  </si>
  <si>
    <t>小宮　ゆう</t>
  </si>
  <si>
    <t>ｺﾐﾔ ﾕｳ</t>
  </si>
  <si>
    <t>021109</t>
  </si>
  <si>
    <t>KOMIYA</t>
  </si>
  <si>
    <t>山内　レイラ</t>
  </si>
  <si>
    <t>ﾔﾏｳﾁ ﾚｲﾗ</t>
  </si>
  <si>
    <t>YAMAUCHI</t>
  </si>
  <si>
    <t>坂元　莉歩</t>
  </si>
  <si>
    <t>ｻｶﾓﾄ ﾘﾎ</t>
  </si>
  <si>
    <t>弓削　千夏</t>
  </si>
  <si>
    <t>ﾕｹﾞ ﾁﾅﾂ</t>
  </si>
  <si>
    <t>020813</t>
  </si>
  <si>
    <t>YUGE</t>
  </si>
  <si>
    <t>袴田　愛可</t>
  </si>
  <si>
    <t>ﾊｶﾏﾀ ｱｲｶ</t>
  </si>
  <si>
    <t>020504</t>
  </si>
  <si>
    <t>HAKAMATA</t>
  </si>
  <si>
    <t>平川　莉沙</t>
  </si>
  <si>
    <t>ﾋﾗｶﾜ ﾘｻ</t>
  </si>
  <si>
    <t>021110</t>
  </si>
  <si>
    <t>HIRAKAWA</t>
  </si>
  <si>
    <t>江川　未悠</t>
  </si>
  <si>
    <t>ｴｶﾞﾜ ﾐﾕ</t>
  </si>
  <si>
    <t>020727</t>
  </si>
  <si>
    <t>EGAWA</t>
  </si>
  <si>
    <t>TAKAMI</t>
  </si>
  <si>
    <t>山中　天瑚</t>
  </si>
  <si>
    <t>ﾔﾏﾅｶ ｱｺ</t>
  </si>
  <si>
    <t>021118</t>
  </si>
  <si>
    <t>YAMANAKA</t>
  </si>
  <si>
    <t>Ako</t>
  </si>
  <si>
    <t>喜多　ももか</t>
  </si>
  <si>
    <t>ｷﾀ ﾓﾓｶ</t>
  </si>
  <si>
    <t>030302</t>
  </si>
  <si>
    <t>KITA</t>
  </si>
  <si>
    <t>Momoka</t>
  </si>
  <si>
    <t>Manami</t>
  </si>
  <si>
    <t>TOMITA</t>
  </si>
  <si>
    <t>Natsumi</t>
  </si>
  <si>
    <t>DB</t>
    <phoneticPr fontId="2"/>
  </si>
  <si>
    <t>N1</t>
    <phoneticPr fontId="2"/>
  </si>
  <si>
    <t>SX</t>
    <phoneticPr fontId="2"/>
  </si>
  <si>
    <t>MC</t>
    <phoneticPr fontId="2"/>
  </si>
  <si>
    <t>KC</t>
    <phoneticPr fontId="2"/>
  </si>
  <si>
    <t>ZK</t>
    <phoneticPr fontId="2"/>
  </si>
  <si>
    <t>N3</t>
    <phoneticPr fontId="2"/>
  </si>
  <si>
    <t>ﾆｼﾆﾎﾝｺｳｷﾞｮｳﾀﾞｲｶﾞｸ</t>
  </si>
  <si>
    <t>495380</t>
  </si>
  <si>
    <t>第一工科大学</t>
  </si>
  <si>
    <t>ﾀﾞｲｲﾁｺｳｶﾀﾞｲｶﾞｸ</t>
  </si>
  <si>
    <t>492296</t>
    <phoneticPr fontId="2"/>
  </si>
  <si>
    <t>第一工科大</t>
  </si>
  <si>
    <t>久留米工業高等専門学校</t>
  </si>
  <si>
    <t>ｸﾙﾒｺｳｷﾞｮｳｺｳﾄｳｾﾝﾓﾝｶﾞｯｺｳ</t>
  </si>
  <si>
    <t>496045</t>
  </si>
  <si>
    <t>久留米工業高専</t>
  </si>
  <si>
    <t>491048</t>
  </si>
  <si>
    <t>九州保健福祉大学</t>
  </si>
  <si>
    <t>ｷｭｳｼｭｳﾎｹﾝﾌｸｼﾀﾞｲｶﾞｸ</t>
  </si>
  <si>
    <t>492458</t>
  </si>
  <si>
    <t>九州保健福祉大</t>
  </si>
  <si>
    <t>496048</t>
  </si>
  <si>
    <t>北九州工業高等専門学校</t>
    <phoneticPr fontId="9"/>
  </si>
  <si>
    <t>ｷﾀｷｭｳｼｭｳｺｳｷﾞｮｳｺｳﾄｳｾﾝﾓﾝｶﾞｯｺｳ</t>
    <phoneticPr fontId="9"/>
  </si>
  <si>
    <t>496047</t>
    <phoneticPr fontId="9"/>
  </si>
  <si>
    <t>北九州市立大学</t>
    <phoneticPr fontId="9"/>
  </si>
  <si>
    <t>ｷﾀｷｭｳｼｭｳｼﾘﾂﾀﾞｲｶﾞｸ</t>
    <phoneticPr fontId="9"/>
  </si>
  <si>
    <t>491028</t>
    <phoneticPr fontId="9"/>
  </si>
  <si>
    <t>北九州市立大</t>
    <phoneticPr fontId="9"/>
  </si>
  <si>
    <t>492288</t>
  </si>
  <si>
    <t>長崎県立大学</t>
    <phoneticPr fontId="9"/>
  </si>
  <si>
    <t>ﾅｶﾞｻｷｹﾝﾘﾂﾀﾞｲｶﾞｸ</t>
    <phoneticPr fontId="9"/>
  </si>
  <si>
    <t>491092</t>
    <phoneticPr fontId="9"/>
  </si>
  <si>
    <t>長崎県立大</t>
    <phoneticPr fontId="9"/>
  </si>
  <si>
    <t>ｲｼﾉ ﾏﾅｶ</t>
  </si>
  <si>
    <t>松本　小花</t>
  </si>
  <si>
    <t>ﾏﾂﾓﾄ ｺﾊﾅ</t>
  </si>
  <si>
    <t>020825</t>
  </si>
  <si>
    <t>Aチーム</t>
    <phoneticPr fontId="2"/>
  </si>
  <si>
    <t>N2</t>
    <phoneticPr fontId="2"/>
  </si>
  <si>
    <t>NT</t>
    <phoneticPr fontId="2"/>
  </si>
  <si>
    <t>TL</t>
    <phoneticPr fontId="2"/>
  </si>
  <si>
    <t>WT</t>
    <phoneticPr fontId="2"/>
  </si>
  <si>
    <t>S1</t>
    <phoneticPr fontId="2"/>
  </si>
  <si>
    <t>S2</t>
    <phoneticPr fontId="2"/>
  </si>
  <si>
    <t>S3</t>
    <phoneticPr fontId="2"/>
  </si>
  <si>
    <t>種目コード</t>
    <rPh sb="0" eb="2">
      <t>シュモク</t>
    </rPh>
    <phoneticPr fontId="2"/>
  </si>
  <si>
    <t>R17200</t>
  </si>
  <si>
    <t>R17200</t>
    <phoneticPr fontId="2"/>
  </si>
  <si>
    <t>種目</t>
    <rPh sb="0" eb="2">
      <t>シュモク</t>
    </rPh>
    <phoneticPr fontId="2"/>
  </si>
  <si>
    <t>駅伝</t>
    <rPh sb="0" eb="2">
      <t>エキデン</t>
    </rPh>
    <phoneticPr fontId="2"/>
  </si>
  <si>
    <t>必要</t>
  </si>
  <si>
    <t>山下　紗弥</t>
  </si>
  <si>
    <t>尾﨑　七海</t>
  </si>
  <si>
    <t>明日山　理子</t>
  </si>
  <si>
    <t>坂元　葵衣</t>
  </si>
  <si>
    <t>平島　ゆゆ</t>
  </si>
  <si>
    <t>赤星　綺季</t>
  </si>
  <si>
    <t>宮原　なな佳</t>
  </si>
  <si>
    <t>西園　萌花</t>
  </si>
  <si>
    <t>酒井　日菜美</t>
  </si>
  <si>
    <t>山本　千菜</t>
  </si>
  <si>
    <t>中尾　優花</t>
  </si>
  <si>
    <t>信岡　優那</t>
  </si>
  <si>
    <t>髙見　冬羽</t>
  </si>
  <si>
    <t>峰岡　萌華</t>
  </si>
  <si>
    <t>石井　那奈</t>
  </si>
  <si>
    <t>中山　芽依</t>
  </si>
  <si>
    <t>田島　美春</t>
  </si>
  <si>
    <t>治武　杏祈</t>
  </si>
  <si>
    <t>中西　由</t>
  </si>
  <si>
    <t>ハッサン　リナ</t>
  </si>
  <si>
    <t>萩本　莉帆</t>
  </si>
  <si>
    <t>豊嶋　美咲</t>
  </si>
  <si>
    <t>葉　マンディ梨紗</t>
  </si>
  <si>
    <t>髙橋　奈々</t>
  </si>
  <si>
    <t>石郷　夢来</t>
  </si>
  <si>
    <t>板橋　美月</t>
  </si>
  <si>
    <t>今西　あかり</t>
  </si>
  <si>
    <t>金丸　まりの</t>
  </si>
  <si>
    <t>久保山　聖奈</t>
  </si>
  <si>
    <t>田中　杏実</t>
  </si>
  <si>
    <t>田中　美優</t>
  </si>
  <si>
    <t>谷門　花菜</t>
  </si>
  <si>
    <t>田之頭　あかり</t>
  </si>
  <si>
    <t>辻　萌々子</t>
  </si>
  <si>
    <t>村上　来花</t>
  </si>
  <si>
    <t>森　愛里</t>
  </si>
  <si>
    <t>安永　彩未</t>
  </si>
  <si>
    <t>渡辺　梨央</t>
  </si>
  <si>
    <t>油布　望愛</t>
  </si>
  <si>
    <t>森尾　望</t>
  </si>
  <si>
    <t>村田　美咲</t>
  </si>
  <si>
    <t>藤原　倫</t>
  </si>
  <si>
    <t>藤原　奈央</t>
  </si>
  <si>
    <t>麓　芽衣</t>
  </si>
  <si>
    <t>大城　末愛優</t>
  </si>
  <si>
    <t>冨田　星葉</t>
  </si>
  <si>
    <t>中村　綺宥</t>
  </si>
  <si>
    <t>峰松　翠</t>
  </si>
  <si>
    <t>澤田　爽</t>
  </si>
  <si>
    <t>三反田　理央</t>
  </si>
  <si>
    <t>廣井　楓</t>
  </si>
  <si>
    <t>山本　華</t>
  </si>
  <si>
    <t>橋口　心暖</t>
  </si>
  <si>
    <t>納富　千夏</t>
  </si>
  <si>
    <t>名嘉山　水涼</t>
  </si>
  <si>
    <t>山下　愛莉</t>
  </si>
  <si>
    <t>寺内　海里</t>
  </si>
  <si>
    <t>若林　人生</t>
  </si>
  <si>
    <t>豊後　笑美</t>
  </si>
  <si>
    <t>中下　実玲</t>
  </si>
  <si>
    <t>白水　莉子</t>
  </si>
  <si>
    <t>羽隅　莉里</t>
  </si>
  <si>
    <t>奥浜　ゆい</t>
  </si>
  <si>
    <t>石原　麻理奈</t>
  </si>
  <si>
    <t>阿波根　美笑</t>
  </si>
  <si>
    <t>黒木　友比奈</t>
  </si>
  <si>
    <t>伊東　桃香</t>
  </si>
  <si>
    <t>岡村　彩里</t>
  </si>
  <si>
    <t>文野　陽向</t>
  </si>
  <si>
    <t>中嶋　佐和子</t>
  </si>
  <si>
    <t>鹿毛　由紀菜</t>
  </si>
  <si>
    <t>冨満　優女</t>
  </si>
  <si>
    <t>横山　夏奈江</t>
  </si>
  <si>
    <t>近藤　萌々葉</t>
  </si>
  <si>
    <t>早田　光織</t>
  </si>
  <si>
    <t>塩出　胡都子</t>
  </si>
  <si>
    <t>松田　紗和</t>
  </si>
  <si>
    <t>川原　真優</t>
  </si>
  <si>
    <t>菅本　爽帆</t>
  </si>
  <si>
    <t>廣田　杏奈</t>
  </si>
  <si>
    <t>工藤　琉楠</t>
  </si>
  <si>
    <t>本田　萌佳</t>
  </si>
  <si>
    <t>中野　舞</t>
  </si>
  <si>
    <t>四元　蒼菜</t>
  </si>
  <si>
    <t>宮内　深加</t>
  </si>
  <si>
    <t>鶴　綾乃</t>
  </si>
  <si>
    <t>吉森　いそら</t>
  </si>
  <si>
    <t>八木　香澄</t>
  </si>
  <si>
    <t>塗木　さくら</t>
  </si>
  <si>
    <t>園田　楓</t>
  </si>
  <si>
    <t>小鉢　ひなた</t>
  </si>
  <si>
    <t>中園　心晴</t>
  </si>
  <si>
    <t>本多　里奈</t>
  </si>
  <si>
    <t>浦田　佳子</t>
  </si>
  <si>
    <t>河津　遥架</t>
  </si>
  <si>
    <t>田尾　理咲子</t>
  </si>
  <si>
    <t>友寄　日咲麗</t>
  </si>
  <si>
    <t>山田　千尋</t>
  </si>
  <si>
    <t>持永　明音</t>
  </si>
  <si>
    <t>宇都　美葵</t>
  </si>
  <si>
    <t>森　遥花</t>
  </si>
  <si>
    <t>松田　果子</t>
  </si>
  <si>
    <t>西村　映音</t>
  </si>
  <si>
    <t>ﾔﾏｼﾀ ｻﾔ</t>
  </si>
  <si>
    <t>ｵｻﾞｷ ﾅﾅﾐ</t>
  </si>
  <si>
    <t>ｱｹﾋﾞﾔﾏ ﾉﾘｺ</t>
  </si>
  <si>
    <t>ｻｶﾓﾄ ｱｵｲ</t>
  </si>
  <si>
    <t>ﾋﾗｼﾏ ﾕﾕ</t>
  </si>
  <si>
    <t>ｱｶﾎｼ ｷｷ</t>
  </si>
  <si>
    <t>ﾐﾔﾊﾗ ﾅﾅｶ</t>
  </si>
  <si>
    <t>ﾆｼｿﾞﾉ ﾓｴｶ</t>
  </si>
  <si>
    <t>ｻｶｲ ﾋﾅﾐ</t>
  </si>
  <si>
    <t>ﾔﾏﾓﾄ ﾁﾅ</t>
  </si>
  <si>
    <t>ﾉﾌﾞｵｶ ﾕﾅ</t>
  </si>
  <si>
    <t>ﾀｶﾐ ﾄﾜ</t>
  </si>
  <si>
    <t>ﾐﾈｵｶ ﾓｴｶ</t>
  </si>
  <si>
    <t>ｲｼｲ ﾅﾅ</t>
  </si>
  <si>
    <t>ﾅｶﾔﾏ ﾒｲ</t>
  </si>
  <si>
    <t>ﾀｼﾞﾏ ﾐﾊﾙ</t>
  </si>
  <si>
    <t>ｼﾞﾌﾞ ｱｽﾞｷ</t>
  </si>
  <si>
    <t>ﾅｶﾆｼ ﾕｷ</t>
  </si>
  <si>
    <t>ﾊｯｻﾝ ﾘﾅ</t>
  </si>
  <si>
    <t>ﾊｷﾞﾓﾄ ﾘﾎ</t>
  </si>
  <si>
    <t>ﾄﾖｼﾏ ﾐｻｷ</t>
  </si>
  <si>
    <t>ﾖｳ ﾏﾝﾃﾞｨﾘｻ</t>
  </si>
  <si>
    <t>ｲｼｺﾞｳ ﾕﾗ</t>
  </si>
  <si>
    <t>ｲﾀﾊｼ ﾐﾂﾞｷ</t>
  </si>
  <si>
    <t>ｲﾏﾆｼ ｱｶﾘ</t>
  </si>
  <si>
    <t>ｶﾅﾏﾙ ﾏﾘﾉ</t>
  </si>
  <si>
    <t>ｸﾎﾞﾔﾏ ｾｲﾅ</t>
  </si>
  <si>
    <t>ﾀﾅｶ ｱﾐ</t>
  </si>
  <si>
    <t>ﾀﾅｶ ﾐﾕ</t>
  </si>
  <si>
    <t>ﾀﾆｶﾄﾞ ｶﾅ</t>
  </si>
  <si>
    <t>ﾀﾉｶﾞｼﾗ ｱｶﾘ</t>
  </si>
  <si>
    <t>ﾂｼﾞ ﾓﾓｺ</t>
  </si>
  <si>
    <t>ﾑﾗｶﾐ ﾗｲｶ</t>
  </si>
  <si>
    <t>ﾓﾘ ｱｲﾘ</t>
  </si>
  <si>
    <t>ﾜﾀﾅﾍﾞ ﾘｵ</t>
  </si>
  <si>
    <t>ｸﾘﾀ ﾒｸﾞﾐ</t>
  </si>
  <si>
    <t>ﾓﾘｵ ﾉｿﾞﾐ</t>
  </si>
  <si>
    <t>ﾑﾗﾀ ﾐｻｷ</t>
  </si>
  <si>
    <t>ﾌｼﾞﾜﾗ ﾘﾝ</t>
  </si>
  <si>
    <t>ﾌｼﾞﾜﾗ ﾅｵ</t>
  </si>
  <si>
    <t>ﾌﾓﾄ ﾒｲ</t>
  </si>
  <si>
    <t>ﾄﾐﾀ ﾎｼﾊ</t>
  </si>
  <si>
    <t>ﾅｶﾑﾗ ｷﾕ</t>
  </si>
  <si>
    <t>ﾐﾈﾏﾂ ﾐﾄﾞﾘ</t>
  </si>
  <si>
    <t>ｻﾜﾀﾞ ｱｷ</t>
  </si>
  <si>
    <t>ｻﾝﾀﾝﾀﾞ ﾘｵ</t>
  </si>
  <si>
    <t>ﾀｶﾔﾏ ｻｷ</t>
  </si>
  <si>
    <t>ﾋﾛｲ ｶｴﾃﾞ</t>
  </si>
  <si>
    <t>ﾔﾏﾓﾄ ﾊﾅ</t>
  </si>
  <si>
    <t>ﾊｼｸﾞﾁ ｺｺﾉ</t>
  </si>
  <si>
    <t>ﾉｳﾄﾐ ﾁﾅﾂ</t>
  </si>
  <si>
    <t>ﾅｶﾔﾏ ﾐｽｽﾞ</t>
  </si>
  <si>
    <t>ﾔﾏｼﾀ ｱｲﾘ</t>
  </si>
  <si>
    <t>ﾃﾗｳﾁ ｶｲﾘ</t>
  </si>
  <si>
    <t>ﾜｶﾊﾞﾔｼ ﾋﾄｾ</t>
  </si>
  <si>
    <t>ﾌﾞﾝｺﾞ ｴﾐ</t>
  </si>
  <si>
    <t>ﾅｶｼﾀ ﾐﾚ</t>
  </si>
  <si>
    <t>ｼﾗﾐｽﾞ ﾘｺ</t>
  </si>
  <si>
    <t>ｱｻﾅｶﾞ ｼﾞｭﾘ</t>
  </si>
  <si>
    <t>ﾊｽﾞﾐ ﾘﾘｰ</t>
  </si>
  <si>
    <t>ﾅｶﾏ ﾒｸﾞ</t>
  </si>
  <si>
    <t>ｵｵｼﾛ ｻｸﾗ</t>
  </si>
  <si>
    <t>ｵｸﾊﾏ ﾕｲ</t>
  </si>
  <si>
    <t>ｲｼﾊﾗ ﾏﾘﾅ</t>
  </si>
  <si>
    <t>ｱﾊｺﾞﾝ ﾆｺ</t>
  </si>
  <si>
    <t>ｸﾛｷ ﾕｲﾅ</t>
  </si>
  <si>
    <t>ｲﾄｳ ﾓﾓｶ</t>
  </si>
  <si>
    <t>ｵｶﾑﾗ ｻﾘ</t>
  </si>
  <si>
    <t>ﾌﾞﾝﾉ ﾋﾅﾀ</t>
  </si>
  <si>
    <t>ﾅｶｼﾏ ｻﾜｺ</t>
  </si>
  <si>
    <t>ｶｹﾞ ﾕｷﾅ</t>
  </si>
  <si>
    <t>ﾄﾐﾐﾂ ﾕｳﾅ</t>
  </si>
  <si>
    <t>ﾖｺﾔﾏ ｶﾅｴ</t>
  </si>
  <si>
    <t>ｺﾝﾄﾞｳ ﾓﾓﾊ</t>
  </si>
  <si>
    <t>ｿｳﾀﾞ ﾐｵﾘ</t>
  </si>
  <si>
    <t>ｼｵﾃﾞ ｺﾄｺ</t>
  </si>
  <si>
    <t>ﾏﾂﾀﾞ ｻﾜ</t>
  </si>
  <si>
    <t>ｶﾜﾊﾗ ﾏﾕ</t>
  </si>
  <si>
    <t>ｽｶﾞﾓﾄ ｻﾎ</t>
  </si>
  <si>
    <t>ﾋﾛﾀ ｱﾝﾅ</t>
  </si>
  <si>
    <t>ｸﾄﾞｳ ﾙﾅ</t>
  </si>
  <si>
    <t>ﾎﾝﾀﾞ ﾓｴｶ</t>
  </si>
  <si>
    <t>ﾅｶﾉ ﾏｲ</t>
  </si>
  <si>
    <t>ﾖﾂﾓﾄ ｿﾅ</t>
  </si>
  <si>
    <t>ﾐﾔｳﾁ ﾐｶ</t>
  </si>
  <si>
    <t>ﾂﾙ ｱﾔﾉ</t>
  </si>
  <si>
    <t>ﾖｼﾓﾘ ｲｿﾗ</t>
  </si>
  <si>
    <t>ﾔｷﾞ ｶｽﾐ</t>
  </si>
  <si>
    <t>ﾇﾙｷ ｻｸﾗ</t>
  </si>
  <si>
    <t>ｿﾉﾀﾞ ｶｴﾃﾞ</t>
  </si>
  <si>
    <t>ｺﾊﾞﾁ ﾋﾅﾀ</t>
  </si>
  <si>
    <t>ﾅｶｿﾞﾉ ｺﾊﾙ</t>
  </si>
  <si>
    <t>ｲﾃﾞ ﾘｻｺ</t>
  </si>
  <si>
    <t>ﾎﾝﾀﾞ ﾘﾅ</t>
  </si>
  <si>
    <t>ｳﾗﾀ ｶｺ</t>
  </si>
  <si>
    <t>ﾀｵ ﾘｻｺ</t>
  </si>
  <si>
    <t>ﾄﾓﾖｾ ﾋｻﾘ</t>
  </si>
  <si>
    <t>ﾔﾏﾀﾞ ﾁﾋﾛ</t>
  </si>
  <si>
    <t>ﾓﾁﾅｶﾞ ｱｶﾈ</t>
  </si>
  <si>
    <t>ｳﾄ ﾐｽﾞｷ</t>
  </si>
  <si>
    <t>ﾓﾘ ﾊﾙｶ</t>
  </si>
  <si>
    <t>ﾏﾂﾀﾞ ｶｺ</t>
  </si>
  <si>
    <t>ﾆｼﾑﾗ ﾊﾙﾈ</t>
  </si>
  <si>
    <t>031125</t>
  </si>
  <si>
    <t>040207</t>
  </si>
  <si>
    <t>030710</t>
  </si>
  <si>
    <t>040120</t>
  </si>
  <si>
    <t>030725</t>
  </si>
  <si>
    <t>040326</t>
  </si>
  <si>
    <t>030730</t>
  </si>
  <si>
    <t>030813</t>
  </si>
  <si>
    <t>040104</t>
  </si>
  <si>
    <t>040306</t>
  </si>
  <si>
    <t>030620</t>
  </si>
  <si>
    <t>030614</t>
  </si>
  <si>
    <t>040325</t>
  </si>
  <si>
    <t>040203</t>
  </si>
  <si>
    <t>030924</t>
  </si>
  <si>
    <t>040318</t>
  </si>
  <si>
    <t>030610</t>
  </si>
  <si>
    <t>030708</t>
  </si>
  <si>
    <t>031208</t>
  </si>
  <si>
    <t>030912</t>
  </si>
  <si>
    <t>030719</t>
  </si>
  <si>
    <t>030707</t>
  </si>
  <si>
    <t>031218</t>
  </si>
  <si>
    <t>031217</t>
  </si>
  <si>
    <t>030609</t>
  </si>
  <si>
    <t>030410</t>
  </si>
  <si>
    <t>030617</t>
  </si>
  <si>
    <t>040124</t>
  </si>
  <si>
    <t>030729</t>
  </si>
  <si>
    <t>031115</t>
  </si>
  <si>
    <t>030819</t>
  </si>
  <si>
    <t>031205</t>
  </si>
  <si>
    <t>040113</t>
  </si>
  <si>
    <t>030718</t>
  </si>
  <si>
    <t>030904</t>
  </si>
  <si>
    <t>030411</t>
  </si>
  <si>
    <t>990429</t>
  </si>
  <si>
    <t>970719</t>
  </si>
  <si>
    <t>981201</t>
  </si>
  <si>
    <t>030517</t>
  </si>
  <si>
    <t>030307</t>
  </si>
  <si>
    <t>020709</t>
  </si>
  <si>
    <t>031226</t>
  </si>
  <si>
    <t>030618</t>
  </si>
  <si>
    <t>031029</t>
  </si>
  <si>
    <t>030514</t>
  </si>
  <si>
    <t>031001</t>
  </si>
  <si>
    <t>040324</t>
  </si>
  <si>
    <t>031212</t>
  </si>
  <si>
    <t>030526</t>
  </si>
  <si>
    <t>030715</t>
  </si>
  <si>
    <t>030806</t>
  </si>
  <si>
    <t>030804</t>
  </si>
  <si>
    <t>040121</t>
  </si>
  <si>
    <t>001028</t>
  </si>
  <si>
    <t>030902</t>
  </si>
  <si>
    <t>040224</t>
  </si>
  <si>
    <t>031031</t>
  </si>
  <si>
    <t>031122</t>
  </si>
  <si>
    <t>020507</t>
  </si>
  <si>
    <t>030612</t>
  </si>
  <si>
    <t>031007</t>
  </si>
  <si>
    <t>030803</t>
  </si>
  <si>
    <t>040307</t>
  </si>
  <si>
    <t>021019</t>
  </si>
  <si>
    <t>030728</t>
  </si>
  <si>
    <t>031010</t>
  </si>
  <si>
    <t>030525</t>
  </si>
  <si>
    <t>030629</t>
  </si>
  <si>
    <t>030713</t>
  </si>
  <si>
    <t>020531</t>
  </si>
  <si>
    <t>030915</t>
  </si>
  <si>
    <t>030829</t>
  </si>
  <si>
    <t>030925</t>
  </si>
  <si>
    <t>951114</t>
  </si>
  <si>
    <t>040317</t>
  </si>
  <si>
    <t>010507</t>
  </si>
  <si>
    <t>020110</t>
  </si>
  <si>
    <t>030712</t>
  </si>
  <si>
    <t>030807</t>
  </si>
  <si>
    <t>020322</t>
  </si>
  <si>
    <t>031011</t>
  </si>
  <si>
    <t>030930</t>
  </si>
  <si>
    <t>030523</t>
  </si>
  <si>
    <t>031213</t>
  </si>
  <si>
    <t>030423</t>
  </si>
  <si>
    <t>030815</t>
  </si>
  <si>
    <t>000122</t>
  </si>
  <si>
    <t>011128</t>
  </si>
  <si>
    <t>021025</t>
  </si>
  <si>
    <t>030505</t>
  </si>
  <si>
    <t>020725</t>
  </si>
  <si>
    <t>030808</t>
  </si>
  <si>
    <t>040227</t>
  </si>
  <si>
    <t>030430</t>
  </si>
  <si>
    <t>Mana</t>
  </si>
  <si>
    <t>Airi</t>
  </si>
  <si>
    <t>Mayu</t>
  </si>
  <si>
    <t>Haruka</t>
  </si>
  <si>
    <t>Kaede</t>
  </si>
  <si>
    <t>Natsuki</t>
  </si>
  <si>
    <t xml:space="preserve">FUJIE </t>
  </si>
  <si>
    <t>Aina</t>
  </si>
  <si>
    <t>Eina</t>
  </si>
  <si>
    <t>Kokona</t>
  </si>
  <si>
    <t>Mai</t>
  </si>
  <si>
    <t xml:space="preserve">HARA </t>
  </si>
  <si>
    <t>Akari</t>
  </si>
  <si>
    <t>Nao</t>
  </si>
  <si>
    <t>Mami</t>
  </si>
  <si>
    <t>Mizuki</t>
  </si>
  <si>
    <t>Takako</t>
  </si>
  <si>
    <t>Ayuki</t>
  </si>
  <si>
    <t>Wakana</t>
  </si>
  <si>
    <t>Yukino</t>
  </si>
  <si>
    <t>Ryoka</t>
  </si>
  <si>
    <t>Reina</t>
  </si>
  <si>
    <t>Mao</t>
  </si>
  <si>
    <t>Yu</t>
  </si>
  <si>
    <t>Miyu</t>
  </si>
  <si>
    <t>Aya</t>
  </si>
  <si>
    <t>Misaki</t>
  </si>
  <si>
    <t>Yui</t>
  </si>
  <si>
    <t>Kotone</t>
  </si>
  <si>
    <t>Yuki</t>
  </si>
  <si>
    <t>Ami</t>
  </si>
  <si>
    <t>Amane</t>
  </si>
  <si>
    <t>Yuka</t>
  </si>
  <si>
    <t>Shizuho</t>
  </si>
  <si>
    <t>Minori</t>
  </si>
  <si>
    <t>Shiori</t>
  </si>
  <si>
    <t>Nanami</t>
  </si>
  <si>
    <t>Saki</t>
  </si>
  <si>
    <t>Megumi</t>
  </si>
  <si>
    <t>Ayaka</t>
  </si>
  <si>
    <t>Mei</t>
  </si>
  <si>
    <t>Narumi</t>
  </si>
  <si>
    <t>Mirei</t>
  </si>
  <si>
    <t>Nagi</t>
  </si>
  <si>
    <t>Hinata</t>
  </si>
  <si>
    <t>Saya</t>
  </si>
  <si>
    <t>OZAKI</t>
  </si>
  <si>
    <t>AKEBIYAMA</t>
  </si>
  <si>
    <t>Noriko</t>
  </si>
  <si>
    <t>Aoi</t>
  </si>
  <si>
    <t>HIRASHIMA</t>
  </si>
  <si>
    <t>Yuyu</t>
  </si>
  <si>
    <t>AKAHOSHI</t>
  </si>
  <si>
    <t>Kiki</t>
  </si>
  <si>
    <t>MIYAHARA</t>
  </si>
  <si>
    <t>Nanaka</t>
  </si>
  <si>
    <t>NISHIZONO</t>
  </si>
  <si>
    <t>Moeka</t>
  </si>
  <si>
    <t>Kokoro</t>
  </si>
  <si>
    <t>Hinami</t>
  </si>
  <si>
    <t>China</t>
  </si>
  <si>
    <t>NAKAO</t>
  </si>
  <si>
    <t>NOBUOKA</t>
  </si>
  <si>
    <t>Yuna</t>
  </si>
  <si>
    <t>Towa</t>
  </si>
  <si>
    <t>MINEOKA</t>
  </si>
  <si>
    <t>Nana</t>
  </si>
  <si>
    <t>NAKAYAMA</t>
  </si>
  <si>
    <t>TAJIMA</t>
  </si>
  <si>
    <t>Miharu</t>
  </si>
  <si>
    <t>JIBU</t>
  </si>
  <si>
    <t>Azuki</t>
  </si>
  <si>
    <t>NAKANISHI</t>
  </si>
  <si>
    <t>HASSAN</t>
  </si>
  <si>
    <t>Rina</t>
  </si>
  <si>
    <t>HAGIMOTO</t>
  </si>
  <si>
    <t>Riho</t>
  </si>
  <si>
    <t>TOYOSHIMA</t>
  </si>
  <si>
    <t>YOH</t>
  </si>
  <si>
    <t>Mandyrisa</t>
  </si>
  <si>
    <t>Hikaru</t>
  </si>
  <si>
    <t>Chiaki</t>
  </si>
  <si>
    <t>Maho</t>
  </si>
  <si>
    <t>Rika</t>
  </si>
  <si>
    <t>Risa</t>
  </si>
  <si>
    <t>Mizuho</t>
  </si>
  <si>
    <t>Aika</t>
  </si>
  <si>
    <t>MATSUMOTO</t>
  </si>
  <si>
    <t>Kohana</t>
  </si>
  <si>
    <t>Kae</t>
  </si>
  <si>
    <t>Kasumi</t>
  </si>
  <si>
    <t>Kako</t>
  </si>
  <si>
    <t>Yuri</t>
  </si>
  <si>
    <t>Hinase</t>
  </si>
  <si>
    <t>Suzuha</t>
  </si>
  <si>
    <t>Shion</t>
  </si>
  <si>
    <t>Yuika</t>
  </si>
  <si>
    <t>Kirara</t>
  </si>
  <si>
    <t>Iori</t>
  </si>
  <si>
    <t>Suzuka</t>
  </si>
  <si>
    <t>Kaho</t>
  </si>
  <si>
    <t>Hana</t>
  </si>
  <si>
    <t>Marino</t>
  </si>
  <si>
    <t>Honoka</t>
  </si>
  <si>
    <t>Chihiro</t>
  </si>
  <si>
    <t>Ayano</t>
  </si>
  <si>
    <t>Maki</t>
  </si>
  <si>
    <t>Ririka</t>
  </si>
  <si>
    <t>Remi</t>
  </si>
  <si>
    <t>Ayu</t>
  </si>
  <si>
    <t>Nonoka</t>
  </si>
  <si>
    <t>Shiina</t>
  </si>
  <si>
    <t>Hiyori</t>
  </si>
  <si>
    <t>Sakura</t>
  </si>
  <si>
    <t xml:space="preserve">TANIGUCHI </t>
  </si>
  <si>
    <t>Mia</t>
  </si>
  <si>
    <t>Maria</t>
  </si>
  <si>
    <t>Ayane</t>
  </si>
  <si>
    <t>Mayuko</t>
  </si>
  <si>
    <t>Akane</t>
  </si>
  <si>
    <t>Honami</t>
  </si>
  <si>
    <t>Yura</t>
  </si>
  <si>
    <t>ITAHASHI</t>
  </si>
  <si>
    <t>IMANISHI</t>
  </si>
  <si>
    <t>KANAMARU</t>
  </si>
  <si>
    <t>KUBOYAMA</t>
  </si>
  <si>
    <t>Seina</t>
  </si>
  <si>
    <t>TANIKADO</t>
  </si>
  <si>
    <t>Kana</t>
  </si>
  <si>
    <t>TANOGASHIRA</t>
  </si>
  <si>
    <t>TSUJI</t>
  </si>
  <si>
    <t>Momoko</t>
  </si>
  <si>
    <t>MURAKAMI</t>
  </si>
  <si>
    <t>Raika</t>
  </si>
  <si>
    <t xml:space="preserve">YASUNAGA </t>
  </si>
  <si>
    <t>Rio</t>
  </si>
  <si>
    <t>Moe</t>
  </si>
  <si>
    <t>Reika</t>
  </si>
  <si>
    <t>Yuko</t>
  </si>
  <si>
    <t>Chisato</t>
  </si>
  <si>
    <t>Ruri</t>
  </si>
  <si>
    <t>Tomoko</t>
  </si>
  <si>
    <t>Emai</t>
  </si>
  <si>
    <t>Saho</t>
  </si>
  <si>
    <t>MORIO</t>
  </si>
  <si>
    <t>Nozomi</t>
  </si>
  <si>
    <t>MURATA</t>
  </si>
  <si>
    <t>Nanako</t>
  </si>
  <si>
    <t>Riko</t>
  </si>
  <si>
    <t>FUJIWARA</t>
  </si>
  <si>
    <t>Rin</t>
  </si>
  <si>
    <t>Etsuko</t>
  </si>
  <si>
    <t>Akiko</t>
  </si>
  <si>
    <t>Iroha</t>
  </si>
  <si>
    <t>Chinatsu</t>
  </si>
  <si>
    <t>Yoshiko</t>
  </si>
  <si>
    <t>Ema</t>
  </si>
  <si>
    <t>Aki</t>
  </si>
  <si>
    <t>Hanako</t>
  </si>
  <si>
    <t>FUMOTO</t>
  </si>
  <si>
    <t>Kurumi</t>
  </si>
  <si>
    <t>Naoko</t>
  </si>
  <si>
    <t>Aoka</t>
  </si>
  <si>
    <t>Nanao</t>
  </si>
  <si>
    <t>Reira</t>
  </si>
  <si>
    <t>Hoshiha</t>
  </si>
  <si>
    <t>Yuriko</t>
  </si>
  <si>
    <t>Kiyu</t>
  </si>
  <si>
    <t>MINEMATSU</t>
  </si>
  <si>
    <t>Midori</t>
  </si>
  <si>
    <t>SAWADA</t>
  </si>
  <si>
    <t>SANTANDA</t>
  </si>
  <si>
    <t>TAKAYAMA</t>
  </si>
  <si>
    <t>HIROI</t>
  </si>
  <si>
    <t>Kokono</t>
  </si>
  <si>
    <t>NOTOMI</t>
  </si>
  <si>
    <t>Misuzu</t>
  </si>
  <si>
    <t>GOTO</t>
  </si>
  <si>
    <t>TERAUCHI</t>
  </si>
  <si>
    <t>Kairi</t>
  </si>
  <si>
    <t>WAKABAYASHI</t>
  </si>
  <si>
    <t>Hitose</t>
  </si>
  <si>
    <t>BUNGO</t>
  </si>
  <si>
    <t>Emi</t>
  </si>
  <si>
    <t>Suzuno</t>
  </si>
  <si>
    <t xml:space="preserve">NAMIHIRA </t>
  </si>
  <si>
    <t>Mako</t>
  </si>
  <si>
    <t>Kaoru</t>
  </si>
  <si>
    <t>NAKASHITA</t>
  </si>
  <si>
    <t>Mire</t>
  </si>
  <si>
    <t>SHIRAMIZU</t>
  </si>
  <si>
    <t>Juri</t>
  </si>
  <si>
    <t>HAZUMI</t>
  </si>
  <si>
    <t>Riri</t>
  </si>
  <si>
    <t>Miku</t>
  </si>
  <si>
    <t>Miki</t>
  </si>
  <si>
    <t>Koyuki</t>
  </si>
  <si>
    <t>Ayana</t>
  </si>
  <si>
    <t>OKUHAMA</t>
  </si>
  <si>
    <t>ISHIHARA</t>
  </si>
  <si>
    <t>Marina</t>
  </si>
  <si>
    <t>Niko</t>
  </si>
  <si>
    <t>Sumire</t>
  </si>
  <si>
    <t>Kyoka</t>
  </si>
  <si>
    <t>Yuina</t>
  </si>
  <si>
    <t>Sari</t>
  </si>
  <si>
    <t>BUNNO</t>
  </si>
  <si>
    <t>Sawako</t>
  </si>
  <si>
    <t>Yukina</t>
  </si>
  <si>
    <t>TOMIMITSU</t>
  </si>
  <si>
    <t>Rena</t>
  </si>
  <si>
    <t>YOKOYAMA</t>
  </si>
  <si>
    <t>Kanae</t>
  </si>
  <si>
    <t>Momoha</t>
  </si>
  <si>
    <t>Miori</t>
  </si>
  <si>
    <t>SHIODE</t>
  </si>
  <si>
    <t>Kotoko</t>
  </si>
  <si>
    <t>MATSUDA</t>
  </si>
  <si>
    <t>Sawa</t>
  </si>
  <si>
    <t>KAWAHARA</t>
  </si>
  <si>
    <t>SUGAMOTO</t>
  </si>
  <si>
    <t>HIROTA</t>
  </si>
  <si>
    <t>Anna</t>
  </si>
  <si>
    <t>Runa</t>
  </si>
  <si>
    <t>YOTSUMOTO</t>
  </si>
  <si>
    <t>Sona</t>
  </si>
  <si>
    <t>MIYAUCHI</t>
  </si>
  <si>
    <t>Mika</t>
  </si>
  <si>
    <t>TSURU</t>
  </si>
  <si>
    <t>ISHINO</t>
  </si>
  <si>
    <t>Manaka</t>
  </si>
  <si>
    <t>YOSHIMORI</t>
  </si>
  <si>
    <t>Isora</t>
  </si>
  <si>
    <t>YAGI</t>
  </si>
  <si>
    <t>KOBACHI</t>
  </si>
  <si>
    <t>Koharu</t>
  </si>
  <si>
    <t>IDE</t>
  </si>
  <si>
    <t>Risako</t>
  </si>
  <si>
    <t>URATA</t>
  </si>
  <si>
    <t>KAWAZU</t>
  </si>
  <si>
    <t>Sakurako</t>
  </si>
  <si>
    <t>TAO</t>
  </si>
  <si>
    <t>TOMOYOSE</t>
  </si>
  <si>
    <t>Hisari</t>
  </si>
  <si>
    <t>YAMADA</t>
  </si>
  <si>
    <t>MOCHINAGA</t>
  </si>
  <si>
    <t>UTO</t>
  </si>
  <si>
    <t>Hina</t>
  </si>
  <si>
    <t>九州国際大</t>
    <rPh sb="0" eb="2">
      <t>キュウシュウ</t>
    </rPh>
    <rPh sb="2" eb="4">
      <t>コクサイ</t>
    </rPh>
    <rPh sb="4" eb="5">
      <t>ダイ</t>
    </rPh>
    <phoneticPr fontId="2"/>
  </si>
  <si>
    <t>大分工業高専</t>
    <phoneticPr fontId="2"/>
  </si>
  <si>
    <t>北九州工業高専</t>
    <rPh sb="0" eb="3">
      <t>キタキュウシュウ</t>
    </rPh>
    <phoneticPr fontId="2"/>
  </si>
  <si>
    <t>福岡工業大学</t>
    <rPh sb="0" eb="6">
      <t>フクオカコウギョウダイガク</t>
    </rPh>
    <phoneticPr fontId="2"/>
  </si>
  <si>
    <t>ﾌｸｵｶｺｳｷﾞｮｳﾀﾞｲｶﾞｸ</t>
    <phoneticPr fontId="2"/>
  </si>
  <si>
    <t>492284</t>
    <phoneticPr fontId="2"/>
  </si>
  <si>
    <t>福岡工業大</t>
    <rPh sb="0" eb="5">
      <t>フクオカコウギョウダイ</t>
    </rPh>
    <phoneticPr fontId="2"/>
  </si>
  <si>
    <t>九州歯科大学</t>
    <rPh sb="0" eb="6">
      <t>キュウシュウシカダイガク</t>
    </rPh>
    <phoneticPr fontId="2"/>
  </si>
  <si>
    <t>ｷｭｳｼｭｳｼｶﾀﾞｲｶﾞｸ</t>
    <phoneticPr fontId="2"/>
  </si>
  <si>
    <t>491029</t>
    <phoneticPr fontId="2"/>
  </si>
  <si>
    <t>九州歯科大</t>
    <rPh sb="0" eb="2">
      <t>キュウシュウ</t>
    </rPh>
    <rPh sb="2" eb="4">
      <t>シカ</t>
    </rPh>
    <rPh sb="4" eb="5">
      <t>ダイ</t>
    </rPh>
    <phoneticPr fontId="2"/>
  </si>
  <si>
    <t>九州女子大学・九州女子短期大学</t>
    <rPh sb="0" eb="6">
      <t>キュウシュウジョシダイガク</t>
    </rPh>
    <rPh sb="7" eb="9">
      <t>キュウシュウ</t>
    </rPh>
    <rPh sb="9" eb="11">
      <t>ジョシ</t>
    </rPh>
    <rPh sb="11" eb="15">
      <t>タンキダイガク</t>
    </rPh>
    <phoneticPr fontId="2"/>
  </si>
  <si>
    <t>ｷｭｳｼｭｳｼﾞｮｼﾀﾞｲｶﾞｸ･ｷｭｳｼｭｳｼﾞｮｼﾀﾝｷﾀﾞｲｶﾞｸ</t>
    <phoneticPr fontId="2"/>
  </si>
  <si>
    <t>492275</t>
    <phoneticPr fontId="2"/>
  </si>
  <si>
    <t>九州女子大</t>
    <rPh sb="0" eb="4">
      <t>キュウシュウジョシ</t>
    </rPh>
    <rPh sb="4" eb="5">
      <t>ダイ</t>
    </rPh>
    <phoneticPr fontId="2"/>
  </si>
  <si>
    <t>都城工業高等専門学校</t>
    <rPh sb="0" eb="4">
      <t>ミヤコノジョウコウギョウ</t>
    </rPh>
    <rPh sb="4" eb="10">
      <t>コウトウセンモンガッコウ</t>
    </rPh>
    <phoneticPr fontId="2"/>
  </si>
  <si>
    <t>ﾐﾔｺﾉｼﾞｮｳｺｳｷﾞｮｳｺｳﾄｳｾﾝﾓﾝｶﾞｯｺｳ</t>
    <phoneticPr fontId="2"/>
  </si>
  <si>
    <t>496051</t>
    <phoneticPr fontId="2"/>
  </si>
  <si>
    <t>都城工業高専</t>
    <rPh sb="0" eb="4">
      <t>ミヤコノジョウコウギョウ</t>
    </rPh>
    <rPh sb="4" eb="6">
      <t>コウセン</t>
    </rPh>
    <phoneticPr fontId="2"/>
  </si>
  <si>
    <t>東海大学九州</t>
    <rPh sb="0" eb="2">
      <t>トウカイ</t>
    </rPh>
    <rPh sb="2" eb="6">
      <t>ダイガクキュウシュウ</t>
    </rPh>
    <phoneticPr fontId="2"/>
  </si>
  <si>
    <t>ﾄｳｶｲﾀﾞｲｶﾞｸｷｭｳｼｭｳ</t>
    <phoneticPr fontId="2"/>
  </si>
  <si>
    <t>499802</t>
    <phoneticPr fontId="2"/>
  </si>
  <si>
    <t>東海大九州</t>
    <rPh sb="0" eb="5">
      <t>トウカイダイキュウシュウ</t>
    </rPh>
    <phoneticPr fontId="2"/>
  </si>
  <si>
    <t>和田　唯花</t>
  </si>
  <si>
    <t>ﾜﾀﾞ ﾕｲｶ</t>
  </si>
  <si>
    <t>中橋　高帆</t>
  </si>
  <si>
    <t>ﾅｶﾊｼ ﾀｶﾎ</t>
  </si>
  <si>
    <t>030503</t>
  </si>
  <si>
    <t>010411</t>
  </si>
  <si>
    <t>Mikiko</t>
  </si>
  <si>
    <t>NAKAHASHI</t>
  </si>
  <si>
    <t>Takaho</t>
  </si>
  <si>
    <t>22/5/20</t>
    <phoneticPr fontId="2"/>
  </si>
  <si>
    <t>第92回九州IC</t>
    <rPh sb="0" eb="1">
      <t>ダイ</t>
    </rPh>
    <rPh sb="3" eb="4">
      <t>カイ</t>
    </rPh>
    <rPh sb="4" eb="6">
      <t>キュウシュウ</t>
    </rPh>
    <phoneticPr fontId="2"/>
  </si>
  <si>
    <t>21/11/20</t>
    <phoneticPr fontId="2"/>
  </si>
  <si>
    <t>〇〇記録会</t>
    <rPh sb="2" eb="5">
      <t>キロクカイ</t>
    </rPh>
    <phoneticPr fontId="2"/>
  </si>
  <si>
    <t>42</t>
    <phoneticPr fontId="2"/>
  </si>
  <si>
    <t>40</t>
    <phoneticPr fontId="2"/>
  </si>
  <si>
    <t>45</t>
    <phoneticPr fontId="2"/>
  </si>
  <si>
    <t>41</t>
    <phoneticPr fontId="2"/>
  </si>
  <si>
    <t>46</t>
    <phoneticPr fontId="2"/>
  </si>
  <si>
    <t>47</t>
    <phoneticPr fontId="2"/>
  </si>
  <si>
    <t>43</t>
    <phoneticPr fontId="2"/>
  </si>
  <si>
    <t>44</t>
    <phoneticPr fontId="2"/>
  </si>
  <si>
    <t>第一工科大学B</t>
    <phoneticPr fontId="2"/>
  </si>
  <si>
    <t>ﾀﾞｲｲﾁｺｳｶﾀﾞｲｶﾞｸﾋﾞｰ</t>
    <phoneticPr fontId="2"/>
  </si>
  <si>
    <t>第一工科大B</t>
    <phoneticPr fontId="2"/>
  </si>
  <si>
    <t>第一工科大学C</t>
    <phoneticPr fontId="2"/>
  </si>
  <si>
    <t>ﾀﾞｲｲﾁｺｳｶﾀﾞｲｶﾞｸｼｰ</t>
    <phoneticPr fontId="2"/>
  </si>
  <si>
    <t>第一工科大C</t>
    <phoneticPr fontId="2"/>
  </si>
  <si>
    <t>第一工科大学D</t>
    <phoneticPr fontId="2"/>
  </si>
  <si>
    <t>ﾀﾞｲｲﾁｺｳｶﾀﾞｲｶﾞｸﾃﾞｨｰ</t>
    <phoneticPr fontId="2"/>
  </si>
  <si>
    <t>第一工科大D</t>
    <rPh sb="0" eb="5">
      <t>ダイイチコウカダイ</t>
    </rPh>
    <phoneticPr fontId="2"/>
  </si>
  <si>
    <t>日本文理大学B</t>
    <phoneticPr fontId="2"/>
  </si>
  <si>
    <t>ﾆﾎﾝﾌﾞﾝﾘﾀﾞｲｶﾞｸﾋﾞｰ</t>
    <phoneticPr fontId="2"/>
  </si>
  <si>
    <t>日本文理大B</t>
    <phoneticPr fontId="2"/>
  </si>
  <si>
    <t>日本文理大学Ｃ</t>
    <rPh sb="0" eb="6">
      <t>ニホンブンリダイガク</t>
    </rPh>
    <phoneticPr fontId="2"/>
  </si>
  <si>
    <t>ﾆﾎﾝﾌﾞﾝﾘﾀﾞｲｶﾞｸｼｰ</t>
    <phoneticPr fontId="2"/>
  </si>
  <si>
    <t>日本文理大C</t>
    <rPh sb="0" eb="2">
      <t>ニホン</t>
    </rPh>
    <rPh sb="2" eb="4">
      <t>ブンリ</t>
    </rPh>
    <rPh sb="4" eb="5">
      <t>ダイ</t>
    </rPh>
    <phoneticPr fontId="2"/>
  </si>
  <si>
    <t>日本文理大学Ｄ</t>
    <rPh sb="0" eb="6">
      <t>ニホンブンリダイガク</t>
    </rPh>
    <phoneticPr fontId="2"/>
  </si>
  <si>
    <t>ﾆﾎﾝﾌﾞﾝﾘﾀﾞｲｶﾞｸﾃﾞｨｰ</t>
    <phoneticPr fontId="2"/>
  </si>
  <si>
    <t>日本文理大D</t>
    <rPh sb="0" eb="5">
      <t>ニホンブンリダイ</t>
    </rPh>
    <phoneticPr fontId="2"/>
  </si>
  <si>
    <t>福岡大学B</t>
    <rPh sb="0" eb="4">
      <t>フクオカダイガク</t>
    </rPh>
    <phoneticPr fontId="2"/>
  </si>
  <si>
    <t>ﾌｸｵｶﾀﾞｲｶﾞｸﾋﾞｰ</t>
    <phoneticPr fontId="2"/>
  </si>
  <si>
    <t>福岡大B</t>
    <rPh sb="0" eb="3">
      <t>フクオカダイ</t>
    </rPh>
    <phoneticPr fontId="2"/>
  </si>
  <si>
    <t>福岡大学C</t>
    <rPh sb="0" eb="4">
      <t>フクオカダイガク</t>
    </rPh>
    <phoneticPr fontId="2"/>
  </si>
  <si>
    <t>ﾌｸｵｶﾀﾞｲｶﾞｸｼｰ</t>
    <phoneticPr fontId="2"/>
  </si>
  <si>
    <t>福岡大C</t>
    <rPh sb="0" eb="3">
      <t>フクオカダイ</t>
    </rPh>
    <phoneticPr fontId="2"/>
  </si>
  <si>
    <t>福岡大学Ｄ</t>
    <phoneticPr fontId="2"/>
  </si>
  <si>
    <t>ﾌｸｵｶﾀﾞｲｶﾞｸﾃﾞｨｰ</t>
    <phoneticPr fontId="2"/>
  </si>
  <si>
    <t>福岡大D</t>
    <phoneticPr fontId="2"/>
  </si>
  <si>
    <t>福岡連合</t>
    <rPh sb="0" eb="4">
      <t>フクオカレンゴウ</t>
    </rPh>
    <phoneticPr fontId="2"/>
  </si>
  <si>
    <t>ﾌｸｵｶﾚﾝｺﾞｳ</t>
    <phoneticPr fontId="2"/>
  </si>
  <si>
    <t>佐賀連合</t>
    <rPh sb="0" eb="4">
      <t>サガレンゴウ</t>
    </rPh>
    <phoneticPr fontId="2"/>
  </si>
  <si>
    <t>ｻｶﾞﾚﾝｺﾞｳ</t>
    <phoneticPr fontId="2"/>
  </si>
  <si>
    <t>長崎連合</t>
    <rPh sb="0" eb="4">
      <t>ナガサキレンゴウ</t>
    </rPh>
    <phoneticPr fontId="2"/>
  </si>
  <si>
    <t>ﾅｶﾞｻｷﾚﾝｺﾞｳ</t>
    <phoneticPr fontId="2"/>
  </si>
  <si>
    <t>熊本連合　</t>
    <rPh sb="0" eb="4">
      <t>クマモトレンゴウ</t>
    </rPh>
    <phoneticPr fontId="2"/>
  </si>
  <si>
    <t>ｸﾏﾓﾄﾚﾝｺﾞｳ</t>
    <phoneticPr fontId="2"/>
  </si>
  <si>
    <t>熊本連合</t>
    <rPh sb="0" eb="4">
      <t>クマモトレンゴウ</t>
    </rPh>
    <phoneticPr fontId="2"/>
  </si>
  <si>
    <t>大分連合</t>
    <rPh sb="0" eb="4">
      <t>オオイタレンゴウ</t>
    </rPh>
    <phoneticPr fontId="2"/>
  </si>
  <si>
    <t>ｵｵｲﾀﾚﾝｺﾞｳ</t>
    <phoneticPr fontId="2"/>
  </si>
  <si>
    <t>宮崎連合</t>
    <rPh sb="0" eb="4">
      <t>ミヤザキレンゴウ</t>
    </rPh>
    <phoneticPr fontId="2"/>
  </si>
  <si>
    <t>ﾐﾔｻﾞｷﾚﾝｺﾞｳ</t>
    <phoneticPr fontId="2"/>
  </si>
  <si>
    <t>鹿児島連合</t>
    <rPh sb="0" eb="5">
      <t>カゴシマレンゴウ</t>
    </rPh>
    <phoneticPr fontId="2"/>
  </si>
  <si>
    <t>ｶｺﾞｼﾏﾚﾝｺﾞｳ</t>
    <phoneticPr fontId="2"/>
  </si>
  <si>
    <t>沖縄連合</t>
    <rPh sb="0" eb="4">
      <t>オキナワレンゴウ</t>
    </rPh>
    <phoneticPr fontId="2"/>
  </si>
  <si>
    <t>ｵｷﾅﾜﾚﾝｺﾞｳ</t>
    <phoneticPr fontId="2"/>
  </si>
  <si>
    <t>南九州連合</t>
    <rPh sb="0" eb="5">
      <t>ミナミキュウシュウレンゴウ</t>
    </rPh>
    <phoneticPr fontId="2"/>
  </si>
  <si>
    <t>ﾐﾅﾐｷｭｳｼｭｳﾚﾝｺﾞｳ</t>
    <phoneticPr fontId="2"/>
  </si>
  <si>
    <t>産経・文理連合</t>
    <rPh sb="0" eb="2">
      <t>サンケイ</t>
    </rPh>
    <rPh sb="3" eb="7">
      <t>ブンリレンゴウ</t>
    </rPh>
    <phoneticPr fontId="2"/>
  </si>
  <si>
    <t>ｻﾝｹｲ･ﾌﾞﾝﾘﾚﾝｺﾞｳ</t>
    <phoneticPr fontId="2"/>
  </si>
  <si>
    <t>所属</t>
    <rPh sb="0" eb="2">
      <t>ショゾク</t>
    </rPh>
    <phoneticPr fontId="2"/>
  </si>
  <si>
    <t>N１</t>
    <phoneticPr fontId="2"/>
  </si>
  <si>
    <t>九州大学B</t>
    <phoneticPr fontId="2"/>
  </si>
  <si>
    <t>ｷｭｳｼｭｳﾀﾞｲｶﾞｸﾋﾞｰ</t>
    <phoneticPr fontId="2"/>
  </si>
  <si>
    <t>九州大B</t>
    <phoneticPr fontId="2"/>
  </si>
  <si>
    <t>九州大学C</t>
    <rPh sb="0" eb="4">
      <t>キュウシュウダイガク</t>
    </rPh>
    <phoneticPr fontId="2"/>
  </si>
  <si>
    <t>ｷｭｳｼｭｳﾀﾞｲｶﾞｸｼｰ</t>
    <phoneticPr fontId="2"/>
  </si>
  <si>
    <t>九州大C</t>
    <rPh sb="0" eb="3">
      <t>キュウシュウダイ</t>
    </rPh>
    <phoneticPr fontId="2"/>
  </si>
  <si>
    <t>九州大学D</t>
    <rPh sb="0" eb="4">
      <t>キュウシュウダイガク</t>
    </rPh>
    <phoneticPr fontId="2"/>
  </si>
  <si>
    <t>ｷｭｳｼｭｳﾀﾞｲｶﾞｸﾃﾞｨｰ</t>
    <phoneticPr fontId="2"/>
  </si>
  <si>
    <t>九州大D</t>
    <rPh sb="0" eb="3">
      <t>キュウシュウダイ</t>
    </rPh>
    <phoneticPr fontId="2"/>
  </si>
  <si>
    <t>鹿児島大学B</t>
    <phoneticPr fontId="2"/>
  </si>
  <si>
    <t>ｶｺﾞｼﾏﾀﾞｲｶﾞｸﾋﾞｰ</t>
    <phoneticPr fontId="2"/>
  </si>
  <si>
    <t>鹿児島大B</t>
    <phoneticPr fontId="2"/>
  </si>
  <si>
    <t>鹿児島大学C</t>
    <rPh sb="0" eb="5">
      <t>カゴシマダイガク</t>
    </rPh>
    <phoneticPr fontId="2"/>
  </si>
  <si>
    <t>ｶｺﾞｼﾏﾀﾞｲｶﾞｸｼｰ</t>
    <phoneticPr fontId="2"/>
  </si>
  <si>
    <t>鹿児島大C</t>
    <rPh sb="0" eb="4">
      <t>カゴシマダイ</t>
    </rPh>
    <phoneticPr fontId="2"/>
  </si>
  <si>
    <t>鹿児島大学D</t>
    <rPh sb="0" eb="5">
      <t>カゴシマダイガク</t>
    </rPh>
    <phoneticPr fontId="2"/>
  </si>
  <si>
    <t>ｶｺﾞｼﾏﾀﾞｲｶﾞｸﾃﾞｨｰ</t>
    <phoneticPr fontId="2"/>
  </si>
  <si>
    <t>鹿児島大D</t>
    <rPh sb="0" eb="4">
      <t>カゴシマダイ</t>
    </rPh>
    <phoneticPr fontId="2"/>
  </si>
  <si>
    <t>九州連合</t>
    <rPh sb="0" eb="2">
      <t>キュウシュウ</t>
    </rPh>
    <rPh sb="2" eb="4">
      <t>レンゴウ</t>
    </rPh>
    <phoneticPr fontId="2"/>
  </si>
  <si>
    <t>ｷｭｳｼｭｳﾚﾝｺﾞｳ</t>
    <phoneticPr fontId="2"/>
  </si>
  <si>
    <t>九州連合</t>
    <rPh sb="0" eb="4">
      <t>キュウシュウレンゴウ</t>
    </rPh>
    <phoneticPr fontId="2"/>
  </si>
  <si>
    <t>第23回九州学生女子駅伝対校選手権大会　申込</t>
    <phoneticPr fontId="2"/>
  </si>
  <si>
    <t>第23回九州学生女子駅伝対校選手権大会　女子申込様式1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phoneticPr fontId="2"/>
  </si>
  <si>
    <t>第23回九州学生女子駅伝対校選手権大会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9"/>
  </si>
  <si>
    <t>第23回九州学生女子駅伝対校選手権大会　明細書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3">
      <t>メイサイショ</t>
    </rPh>
    <phoneticPr fontId="2"/>
  </si>
  <si>
    <t>第23回九州学生女子駅伝対校選手権大会</t>
    <phoneticPr fontId="9"/>
  </si>
  <si>
    <t>令和5年12月2日（土）</t>
    <rPh sb="0" eb="2">
      <t>レイワ</t>
    </rPh>
    <rPh sb="3" eb="4">
      <t>ネン</t>
    </rPh>
    <rPh sb="6" eb="7">
      <t>ガツ</t>
    </rPh>
    <rPh sb="8" eb="9">
      <t>ニチ</t>
    </rPh>
    <rPh sb="10" eb="11">
      <t>ド</t>
    </rPh>
    <phoneticPr fontId="9"/>
  </si>
  <si>
    <t>令和5年</t>
    <rPh sb="0" eb="2">
      <t>レイワ</t>
    </rPh>
    <rPh sb="3" eb="4">
      <t>ネン</t>
    </rPh>
    <phoneticPr fontId="9"/>
  </si>
  <si>
    <t>口座番号　3081599</t>
    <phoneticPr fontId="2"/>
  </si>
  <si>
    <t>九州学生陸上競技連盟　会計　丸林　奎斗</t>
    <rPh sb="14" eb="16">
      <t>マルバヤシ</t>
    </rPh>
    <rPh sb="17" eb="18">
      <t>ケイ</t>
    </rPh>
    <rPh sb="18" eb="19">
      <t>ト</t>
    </rPh>
    <phoneticPr fontId="2"/>
  </si>
  <si>
    <t>※集合写真はメール添付してください。</t>
    <rPh sb="1" eb="5">
      <t>シュウゴウシャシン</t>
    </rPh>
    <rPh sb="9" eb="11">
      <t>テンプ</t>
    </rPh>
    <phoneticPr fontId="9"/>
  </si>
  <si>
    <t>ｶﾜｽﾞ ﾊﾙｶ</t>
  </si>
  <si>
    <t>上野　茜美</t>
  </si>
  <si>
    <t>ｳｴﾉ ｱﾐ</t>
  </si>
  <si>
    <t>坂木　海優</t>
  </si>
  <si>
    <t>ｻｶｷ ﾐﾕ</t>
  </si>
  <si>
    <t>中村　杏香</t>
  </si>
  <si>
    <t>ﾅｶﾑﾗ ｷｮｳｶ</t>
  </si>
  <si>
    <t>田中　ひなの</t>
  </si>
  <si>
    <t>ﾀﾅｶ ﾋﾅﾉ</t>
  </si>
  <si>
    <t>竹下　百音</t>
  </si>
  <si>
    <t>ﾀｹｼﾀ ﾓﾈ</t>
  </si>
  <si>
    <t>高山　咲輝</t>
  </si>
  <si>
    <t>河人　美貴</t>
    <rPh sb="0" eb="2">
      <t>カワヒト</t>
    </rPh>
    <rPh sb="3" eb="5">
      <t>ミキ</t>
    </rPh>
    <phoneticPr fontId="2"/>
  </si>
  <si>
    <t>ｶﾜﾋﾄ ﾐｷ</t>
  </si>
  <si>
    <t>井手　理沙子</t>
  </si>
  <si>
    <t>ﾌｼﾞｴ  ｱｲﾅ</t>
  </si>
  <si>
    <t>ﾊﾗ  ｱｶﾘ</t>
  </si>
  <si>
    <t>ﾅｶｵ ﾕｶ</t>
  </si>
  <si>
    <t>前田　穂乃香</t>
  </si>
  <si>
    <t>ﾏｴﾀﾞ ﾎﾉｶ</t>
  </si>
  <si>
    <t>石井　蒼彩</t>
  </si>
  <si>
    <t>ｲｼｲ ｱｵｲ</t>
  </si>
  <si>
    <t>飛鷹　愛</t>
  </si>
  <si>
    <t>ﾋﾀﾞｶ ﾏﾅ</t>
  </si>
  <si>
    <t>松元　凜</t>
  </si>
  <si>
    <t>ﾏﾂﾓﾄ ﾘﾝ</t>
  </si>
  <si>
    <t>畠山　紗瑛</t>
  </si>
  <si>
    <t>ﾊﾀｹﾔﾏ ｻｴ</t>
  </si>
  <si>
    <t>濱砂　愛美</t>
  </si>
  <si>
    <t>ﾊﾏｽﾅ ﾏﾅﾐ</t>
  </si>
  <si>
    <t>津田　みずき</t>
  </si>
  <si>
    <t>ﾂﾀﾞ ﾐｽﾞｷ</t>
  </si>
  <si>
    <t>北村　優衣</t>
  </si>
  <si>
    <t>ｷﾀﾑﾗ ﾕｲ</t>
  </si>
  <si>
    <t>鍜冶屋　朋華</t>
  </si>
  <si>
    <t>ｶｼﾞﾔ ﾎﾉｶ</t>
  </si>
  <si>
    <t>上嶋　夏希</t>
  </si>
  <si>
    <t>ｳｴｼﾞﾏ ﾅﾂｷ</t>
  </si>
  <si>
    <t>佐野　陽菜</t>
  </si>
  <si>
    <t>ｻﾉ ﾋﾅ</t>
  </si>
  <si>
    <t>多賀　遥香</t>
  </si>
  <si>
    <t>ﾀｶﾞ ﾊﾙｶ</t>
  </si>
  <si>
    <t>中村　和花</t>
  </si>
  <si>
    <t>ﾅｶﾑﾗ ﾜｶ</t>
  </si>
  <si>
    <t>加来　さくら</t>
  </si>
  <si>
    <t>ｶｸ ｻｸﾗ</t>
  </si>
  <si>
    <t>宮本　紗弥</t>
  </si>
  <si>
    <t>ﾐﾔﾓﾄ ｻﾔ</t>
  </si>
  <si>
    <t>山田　芽依</t>
  </si>
  <si>
    <t>ﾔﾏﾀﾞ ﾒｲ</t>
  </si>
  <si>
    <t>小笠原　光咲</t>
  </si>
  <si>
    <t>ｵｶﾞｻﾜﾗ ｱﾘｻ</t>
  </si>
  <si>
    <t>前田　美結子</t>
  </si>
  <si>
    <t>ﾏｴﾀﾞ ﾐﾕｺ</t>
  </si>
  <si>
    <t>ﾜﾀﾅﾍﾞ ﾐｸ</t>
  </si>
  <si>
    <t>ﾀﾆｸﾞﾁ  ﾐｱ</t>
  </si>
  <si>
    <t>ﾔｽﾅｶﾞ  ｱﾐ</t>
  </si>
  <si>
    <t>桑島　弥々</t>
  </si>
  <si>
    <t>ｸﾜｼﾞﾏ ﾔﾔ</t>
  </si>
  <si>
    <t>永原　由梨奈</t>
  </si>
  <si>
    <t>ﾅｶﾞﾊﾗ ﾕﾘﾅ</t>
  </si>
  <si>
    <t>熊添　萌</t>
  </si>
  <si>
    <t>ｸﾏｿﾞｴ ﾓｴ</t>
  </si>
  <si>
    <t>鈴木　聖菜</t>
  </si>
  <si>
    <t>ｽｽﾞｷ ｾﾅ</t>
  </si>
  <si>
    <t>上野山　真白</t>
  </si>
  <si>
    <t>ｳｴﾉﾔﾏ ﾏｼﾛ</t>
  </si>
  <si>
    <t>松隈　晴美</t>
  </si>
  <si>
    <t>ﾏﾂｸﾞﾏ ﾊﾙﾐ</t>
  </si>
  <si>
    <t>尾形　実穂</t>
  </si>
  <si>
    <t>ｵｶﾞﾀ ﾐﾎ</t>
  </si>
  <si>
    <t>鈴木　珊瑚</t>
  </si>
  <si>
    <t>ｽｽﾞｷ ｻﾝｺﾞ</t>
  </si>
  <si>
    <t>山本　佳弥</t>
  </si>
  <si>
    <t>ﾔﾏﾓﾄ ｶﾔ</t>
  </si>
  <si>
    <t>富里　璃紗</t>
  </si>
  <si>
    <t>ﾄﾐｻﾄ ﾘｻ</t>
  </si>
  <si>
    <t>友利　晟弓</t>
  </si>
  <si>
    <t>ﾄﾓﾘ ﾅﾙﾐ</t>
  </si>
  <si>
    <t>飯田　華鈴</t>
  </si>
  <si>
    <t>ｲｲﾀﾞ ｶﾘﾝ</t>
  </si>
  <si>
    <t>村瀬　にこ</t>
  </si>
  <si>
    <t>ﾑﾗｾ ﾆｺ</t>
  </si>
  <si>
    <t>向井　友世</t>
  </si>
  <si>
    <t>ﾑｶｲ ﾄﾓﾖ</t>
  </si>
  <si>
    <t>本夛　佑衣</t>
  </si>
  <si>
    <t>ﾎﾝﾀﾞ ﾕｲ</t>
  </si>
  <si>
    <t>柏木　櫻花</t>
  </si>
  <si>
    <t>ｶｼﾜｷﾞ ｵｳｶ</t>
  </si>
  <si>
    <t>ﾊﾗｸﾞﾁ ﾏｲ</t>
  </si>
  <si>
    <t>ﾌｼﾞｲ ﾐｽﾞｷ</t>
  </si>
  <si>
    <t>朝永　樹里</t>
  </si>
  <si>
    <t>ﾅﾐﾋﾗ  ﾏｺ</t>
  </si>
  <si>
    <t>西下　育子</t>
  </si>
  <si>
    <t>ﾆｼｼﾀ ｲｸｺ</t>
  </si>
  <si>
    <t>平賀　麗奈</t>
  </si>
  <si>
    <t>ﾋﾗｶ ﾚﾅ</t>
  </si>
  <si>
    <t>上地　愛花</t>
  </si>
  <si>
    <t>ｳｴﾁ ﾏﾅｶ</t>
  </si>
  <si>
    <t>長嶺　涼風</t>
  </si>
  <si>
    <t>ﾅｶﾞﾐﾈ ﾋｭｳｶ</t>
  </si>
  <si>
    <t>名嘉眞　メグ</t>
  </si>
  <si>
    <t>古堅　希颯</t>
  </si>
  <si>
    <t>ﾌﾙｹﾞﾝ ﾉﾉｶ</t>
  </si>
  <si>
    <t>金城　志桜里</t>
  </si>
  <si>
    <t>ｷﾝｼﾞｮｳ ｼｵﾘ</t>
  </si>
  <si>
    <t>小橋川　晃和</t>
  </si>
  <si>
    <t>ｺﾊﾞｼｶﾞﾜ ﾋﾖﾘ</t>
  </si>
  <si>
    <t>有江　小春</t>
  </si>
  <si>
    <t>ｱﾘｴ ｺﾊﾙ</t>
  </si>
  <si>
    <t>釜崎　暢々</t>
  </si>
  <si>
    <t>ｶﾏｻｷ ﾉﾉ</t>
  </si>
  <si>
    <t>永田　侑希</t>
  </si>
  <si>
    <t>ﾅｶﾞﾀ ﾕｷ</t>
  </si>
  <si>
    <t>高橋　桜子</t>
  </si>
  <si>
    <t>ﾀｶﾊｼ ｻｸﾗｺ</t>
  </si>
  <si>
    <t>三井　百萌</t>
  </si>
  <si>
    <t>ﾐﾂｲ ﾓﾓｴ</t>
  </si>
  <si>
    <t>渡部　由莉</t>
  </si>
  <si>
    <t>ﾜﾀﾅﾍﾞ ﾕﾘ</t>
  </si>
  <si>
    <t>上原　千明</t>
  </si>
  <si>
    <t>ｳｴﾊﾗ ﾁｱｷ</t>
  </si>
  <si>
    <t>三宅　瑛乃</t>
  </si>
  <si>
    <t>ﾐﾔｹ ｱｷﾉ</t>
  </si>
  <si>
    <t>和田　葵衣</t>
  </si>
  <si>
    <t>ﾜﾀﾞ ｱｵｲ</t>
  </si>
  <si>
    <t>津田　菜乃</t>
  </si>
  <si>
    <t>ﾂﾀﾞ ﾅﾉ</t>
  </si>
  <si>
    <t>田中　愛美</t>
  </si>
  <si>
    <t>ﾀﾅｶ ﾏﾅﾐ</t>
  </si>
  <si>
    <t>鎌田　華子</t>
  </si>
  <si>
    <t>ｶﾏﾀﾞ ﾊﾅｺ</t>
  </si>
  <si>
    <t>波江野　碧羽</t>
  </si>
  <si>
    <t>ﾊｴﾉ ｱｵﾊ</t>
  </si>
  <si>
    <t>後藤　芹凛</t>
  </si>
  <si>
    <t>ｺﾞﾄｳ ｾﾘﾝ</t>
  </si>
  <si>
    <t>乾　栞奈</t>
  </si>
  <si>
    <t>ｲﾇｲ ｶﾝﾅ</t>
  </si>
  <si>
    <t>甲斐　倖菜</t>
  </si>
  <si>
    <t>ｶｲ ﾕｷﾅ</t>
  </si>
  <si>
    <t>西　葉月姫</t>
  </si>
  <si>
    <t>ﾆｼ ﾊﾂﾞｷ</t>
  </si>
  <si>
    <t>伊丹　樹里</t>
  </si>
  <si>
    <t>ｲﾀﾐ ｼﾞｭﾘ</t>
  </si>
  <si>
    <t>福原　真奈</t>
  </si>
  <si>
    <t>ﾌｸﾊﾗ ﾏﾅ</t>
  </si>
  <si>
    <t>小川　由愛</t>
  </si>
  <si>
    <t>ｵｶﾞﾜ ﾕｱ</t>
  </si>
  <si>
    <t>樋口　叶羽</t>
  </si>
  <si>
    <t>ﾋｸﾞﾁ ﾄﾜ</t>
  </si>
  <si>
    <t>本梅　侑那</t>
  </si>
  <si>
    <t>ﾓﾄｳﾒ ﾕｳﾅ</t>
  </si>
  <si>
    <t>阪元　向日葵</t>
  </si>
  <si>
    <t>ｻｶﾓﾄ ﾋﾏﾜﾘ</t>
  </si>
  <si>
    <t>柏木　直子</t>
  </si>
  <si>
    <t>ｶｼﾜｷﾞ ﾅｵｺ</t>
  </si>
  <si>
    <t>岩崎　はる</t>
  </si>
  <si>
    <t>ｲﾜｻｷ ﾊﾙ</t>
  </si>
  <si>
    <t>田浦　和珠</t>
  </si>
  <si>
    <t>ﾀｳﾗ ﾅｺﾞﾐ</t>
  </si>
  <si>
    <t>吉村　小晴</t>
  </si>
  <si>
    <t>ﾖｼﾑﾗ ｺﾊﾙ</t>
  </si>
  <si>
    <t>加藤　千晶</t>
  </si>
  <si>
    <t>ｶﾄｳ ﾁｱｷ</t>
  </si>
  <si>
    <t>井手　麻保子</t>
  </si>
  <si>
    <t>ｲﾃﾞ ﾏﾎｺ</t>
  </si>
  <si>
    <t>竹元　千咲</t>
  </si>
  <si>
    <t>ﾀｹﾓﾄ ﾁｻｷ</t>
  </si>
  <si>
    <t>新名主　葵子</t>
  </si>
  <si>
    <t>ｼﾝﾐｮｳｽﾞ ｱｺ</t>
  </si>
  <si>
    <t>広川　采矢子</t>
  </si>
  <si>
    <t>ﾋﾛｶﾜ ｱﾔｺ</t>
  </si>
  <si>
    <t>山上　遥</t>
  </si>
  <si>
    <t>ﾔﾏｳｴ ﾊﾙ</t>
  </si>
  <si>
    <t>植山　真心</t>
  </si>
  <si>
    <t>ｳｴﾔﾏ ｺｺﾛ</t>
  </si>
  <si>
    <t>山口　春花</t>
  </si>
  <si>
    <t>五十嵐　暖華</t>
  </si>
  <si>
    <t>ｲｶﾞﾗｼ ﾊﾙｶ</t>
  </si>
  <si>
    <t>岩下　来未</t>
  </si>
  <si>
    <t>ｲﾜｼﾀ ｸﾙﾐ</t>
  </si>
  <si>
    <t>長岡　幸奈</t>
  </si>
  <si>
    <t>ﾅｶﾞｵｶ ﾕｷﾅ</t>
  </si>
  <si>
    <t>野嶋　香里</t>
  </si>
  <si>
    <t>ﾉｼﾏ ｶｵﾘ</t>
  </si>
  <si>
    <t>石野　愛佳</t>
  </si>
  <si>
    <t>脇﨑　葉月</t>
  </si>
  <si>
    <t>ﾜｷｻﾞｷ ﾊﾂﾞｷ</t>
  </si>
  <si>
    <t>河野　美怜</t>
  </si>
  <si>
    <t>ｶﾜﾉ ﾐｻﾄ</t>
  </si>
  <si>
    <t>高道　友愛</t>
  </si>
  <si>
    <t>ﾀｶﾐﾁ ﾕｳｱ</t>
  </si>
  <si>
    <t>福井　三希子</t>
  </si>
  <si>
    <t>ﾌｸｲ ﾐｷｺ</t>
  </si>
  <si>
    <t>田嶋　胡都里</t>
  </si>
  <si>
    <t>ﾀｼﾏ ｺﾄﾘ</t>
  </si>
  <si>
    <t>長友　美陽</t>
  </si>
  <si>
    <t>ﾅｶﾞﾄﾓ ﾐﾊﾙ</t>
  </si>
  <si>
    <t>中島　梨花</t>
  </si>
  <si>
    <t>ﾅｶｼﾏ ﾘｶ</t>
  </si>
  <si>
    <t>平原　美和子</t>
  </si>
  <si>
    <t>ﾋﾗﾊﾞﾗ ﾐﾜｺ</t>
  </si>
  <si>
    <t>川崎　未紘</t>
  </si>
  <si>
    <t>ｶﾜｻｷ ﾐﾋﾛ</t>
  </si>
  <si>
    <t>植田　優菜</t>
  </si>
  <si>
    <t>ｳｴﾀﾞ ﾕｳﾅ</t>
  </si>
  <si>
    <t>本田　捺子</t>
  </si>
  <si>
    <t>ﾎﾝﾀﾞ ﾅﾂﾐ</t>
  </si>
  <si>
    <t>岩谷　侑奈</t>
  </si>
  <si>
    <t>ｲﾜﾀﾆ ﾕｳﾅ</t>
  </si>
  <si>
    <t>山田　珠遥</t>
  </si>
  <si>
    <t>ﾔﾏﾀﾞ ﾐﾊﾙ</t>
  </si>
  <si>
    <t>星屋　果歩</t>
  </si>
  <si>
    <t>ﾎｼﾔ ｶﾎ</t>
  </si>
  <si>
    <t>下田　葉月</t>
  </si>
  <si>
    <t>ｼﾓﾀﾞ ﾊﾂﾞｷ</t>
  </si>
  <si>
    <t>森　詩央里</t>
  </si>
  <si>
    <t>ﾓﾘ ｼｵﾘ</t>
  </si>
  <si>
    <t>尾上　礼夏</t>
  </si>
  <si>
    <t>ｵﾉｳｴ ﾚｲｶ</t>
  </si>
  <si>
    <t>平岡　七海</t>
  </si>
  <si>
    <t>ﾋﾗｵｶ ﾅﾅﾐ</t>
  </si>
  <si>
    <t>投山　璃桜</t>
  </si>
  <si>
    <t>ﾅｹﾞﾔﾏ ﾘｵ</t>
  </si>
  <si>
    <t>三口　愛夢</t>
  </si>
  <si>
    <t>ﾐｸﾁ ﾏﾅﾐ</t>
  </si>
  <si>
    <t>村上　桃菜</t>
  </si>
  <si>
    <t>ﾑﾗｶﾐ ﾓﾓﾅ</t>
  </si>
  <si>
    <t>数山　純礼</t>
  </si>
  <si>
    <t>ｽﾔﾏ ｽﾐﾚ</t>
  </si>
  <si>
    <t>藤本　有理沙</t>
  </si>
  <si>
    <t>ﾌｼﾞﾓﾄ ｱﾘｻ</t>
  </si>
  <si>
    <t>田邊　凜</t>
  </si>
  <si>
    <t>ﾀﾅﾍﾞ ﾘﾝ</t>
  </si>
  <si>
    <t>遠藤　己理可</t>
  </si>
  <si>
    <t>ｴﾝﾄﾞｳ ｷﾘｶ</t>
  </si>
  <si>
    <t>彌吉　理沙子</t>
  </si>
  <si>
    <t>ﾔﾖｼ ﾘｻｺ</t>
  </si>
  <si>
    <t>黒田　千景</t>
  </si>
  <si>
    <t>ｸﾛﾀﾞ ﾁｶｹﾞ</t>
  </si>
  <si>
    <t>鵜木　優羽</t>
  </si>
  <si>
    <t>ｳﾉｷ ﾕｳ</t>
  </si>
  <si>
    <t>廣田　友紀</t>
  </si>
  <si>
    <t>ﾋﾛﾀ ﾕｷ</t>
  </si>
  <si>
    <t>白石　知佳子</t>
  </si>
  <si>
    <t>ｼﾗｲｼ ﾁｶｺ</t>
  </si>
  <si>
    <t>熊副　望美</t>
  </si>
  <si>
    <t>ｸﾏｿﾞｴ ﾉｿﾞﾐ</t>
  </si>
  <si>
    <t>浅野　寿佳</t>
  </si>
  <si>
    <t>ｱｻﾉ ﾄｼｶ</t>
  </si>
  <si>
    <t>大久保　夏美</t>
  </si>
  <si>
    <t>ｵｵｸﾎﾞ ﾅﾂﾐ</t>
  </si>
  <si>
    <t>宮崎　菜々</t>
  </si>
  <si>
    <t>ﾐﾔｻﾞｷ ﾅﾅ</t>
  </si>
  <si>
    <t>坂口　菜楠子</t>
  </si>
  <si>
    <t>ｻｶｸﾞﾁ ﾅﾅｺ</t>
  </si>
  <si>
    <t>𠮷川　采花</t>
    <rPh sb="0" eb="3">
      <t>ヨシカワ</t>
    </rPh>
    <phoneticPr fontId="1"/>
  </si>
  <si>
    <t>ﾖｼｶﾜ ｻﾔｶ</t>
  </si>
  <si>
    <t>下　楓花</t>
  </si>
  <si>
    <t>ｼﾓ ﾌｳｶ</t>
  </si>
  <si>
    <t>学連</t>
    <rPh sb="0" eb="2">
      <t>ガクレン</t>
    </rPh>
    <phoneticPr fontId="2"/>
  </si>
  <si>
    <t>49</t>
  </si>
  <si>
    <t>49</t>
    <phoneticPr fontId="2"/>
  </si>
  <si>
    <t>西南学院大学</t>
    <rPh sb="0" eb="6">
      <t>セイナンガクインダイガク</t>
    </rPh>
    <phoneticPr fontId="2"/>
  </si>
  <si>
    <t>040413</t>
  </si>
  <si>
    <t>UENO</t>
  </si>
  <si>
    <t>福岡女子大学</t>
    <rPh sb="0" eb="4">
      <t>フクオカジョシ</t>
    </rPh>
    <rPh sb="4" eb="5">
      <t>ダイ</t>
    </rPh>
    <rPh sb="5" eb="6">
      <t>ガク</t>
    </rPh>
    <phoneticPr fontId="2"/>
  </si>
  <si>
    <t>九州情報大学</t>
    <rPh sb="0" eb="5">
      <t>キュウシュウジョウホウダイ</t>
    </rPh>
    <rPh sb="5" eb="6">
      <t>ガク</t>
    </rPh>
    <phoneticPr fontId="2"/>
  </si>
  <si>
    <t>041008</t>
  </si>
  <si>
    <t>SAKAKI</t>
  </si>
  <si>
    <t>040405</t>
  </si>
  <si>
    <t>041214</t>
  </si>
  <si>
    <t>Hinano</t>
  </si>
  <si>
    <t>九州女子大学</t>
    <rPh sb="0" eb="5">
      <t>キュウシュウジョシダイ</t>
    </rPh>
    <rPh sb="5" eb="6">
      <t>ガク</t>
    </rPh>
    <phoneticPr fontId="2"/>
  </si>
  <si>
    <t>041106</t>
  </si>
  <si>
    <t>TAKESHITA</t>
  </si>
  <si>
    <t>Mone</t>
  </si>
  <si>
    <t>鹿屋体育大学</t>
    <rPh sb="0" eb="6">
      <t>カノヤタイイクダイガク</t>
    </rPh>
    <phoneticPr fontId="2"/>
  </si>
  <si>
    <t>ISHIOKA</t>
  </si>
  <si>
    <t>030119</t>
  </si>
  <si>
    <t>040702</t>
  </si>
  <si>
    <t>KAWAHITO</t>
  </si>
  <si>
    <t>佐賀大学</t>
    <rPh sb="0" eb="3">
      <t>サガダイ</t>
    </rPh>
    <rPh sb="3" eb="4">
      <t>ガク</t>
    </rPh>
    <phoneticPr fontId="2"/>
  </si>
  <si>
    <t>鹿児島大学</t>
    <rPh sb="0" eb="5">
      <t>カゴシマダイガク</t>
    </rPh>
    <phoneticPr fontId="2"/>
  </si>
  <si>
    <t>M1</t>
  </si>
  <si>
    <t>福岡大学</t>
    <rPh sb="0" eb="4">
      <t>フクオカダイガク</t>
    </rPh>
    <phoneticPr fontId="2"/>
  </si>
  <si>
    <t>041204</t>
  </si>
  <si>
    <t>040924</t>
  </si>
  <si>
    <t>040812</t>
  </si>
  <si>
    <t>HIDAKA</t>
  </si>
  <si>
    <t>050112</t>
  </si>
  <si>
    <t>041111</t>
  </si>
  <si>
    <t>HATAKEYAMA</t>
  </si>
  <si>
    <t>Sae</t>
  </si>
  <si>
    <t>041229</t>
  </si>
  <si>
    <t>HAMASUNA</t>
  </si>
  <si>
    <t>050201</t>
  </si>
  <si>
    <t>TSUDA</t>
  </si>
  <si>
    <t>040428</t>
  </si>
  <si>
    <t>040706</t>
  </si>
  <si>
    <t>KAJIYA</t>
  </si>
  <si>
    <t>040621</t>
  </si>
  <si>
    <t>UEJIMA</t>
  </si>
  <si>
    <t>040522</t>
  </si>
  <si>
    <t>SANO</t>
  </si>
  <si>
    <t>050325</t>
  </si>
  <si>
    <t>TAGA</t>
  </si>
  <si>
    <t>050317</t>
  </si>
  <si>
    <t>Waka</t>
  </si>
  <si>
    <t>040423</t>
  </si>
  <si>
    <t>KAKU</t>
  </si>
  <si>
    <t>041011</t>
  </si>
  <si>
    <t>MIYAMOTO</t>
  </si>
  <si>
    <t>040923</t>
  </si>
  <si>
    <t>041030</t>
  </si>
  <si>
    <t>OGASAWARA</t>
  </si>
  <si>
    <t>Arisa</t>
  </si>
  <si>
    <t>040806</t>
  </si>
  <si>
    <t>Miyuko</t>
  </si>
  <si>
    <t>名桜大学</t>
    <rPh sb="0" eb="4">
      <t>メイオウダイガク</t>
    </rPh>
    <phoneticPr fontId="2"/>
  </si>
  <si>
    <t>Maaya</t>
  </si>
  <si>
    <t>TAMMOTO</t>
  </si>
  <si>
    <t>MISHIMURA</t>
  </si>
  <si>
    <t>Harune</t>
  </si>
  <si>
    <t>活水女子大学</t>
    <rPh sb="0" eb="6">
      <t>カッスイジョシダイガク</t>
    </rPh>
    <phoneticPr fontId="2"/>
  </si>
  <si>
    <t>九州共立大学</t>
    <rPh sb="0" eb="6">
      <t>キュウシュウキョウリツダイガク</t>
    </rPh>
    <phoneticPr fontId="2"/>
  </si>
  <si>
    <t>ISHIGO</t>
  </si>
  <si>
    <t>050218</t>
  </si>
  <si>
    <t>KUWAJIMA</t>
  </si>
  <si>
    <t>Yaya</t>
  </si>
  <si>
    <t>040503</t>
  </si>
  <si>
    <t>NAGAHARA</t>
  </si>
  <si>
    <t>Yurina</t>
  </si>
  <si>
    <t>040928</t>
  </si>
  <si>
    <t>KUMAZOE</t>
  </si>
  <si>
    <t>041006</t>
  </si>
  <si>
    <t>SUZUKI</t>
  </si>
  <si>
    <t>Sena</t>
  </si>
  <si>
    <t>040715</t>
  </si>
  <si>
    <t>UENOYAMA</t>
  </si>
  <si>
    <t>Mashiro</t>
  </si>
  <si>
    <t>040913</t>
  </si>
  <si>
    <t>MATSUGUMA</t>
  </si>
  <si>
    <t>Harumi</t>
  </si>
  <si>
    <t>040616</t>
  </si>
  <si>
    <t>OGATA</t>
  </si>
  <si>
    <t>Miho</t>
  </si>
  <si>
    <t>040922</t>
  </si>
  <si>
    <t>Sango</t>
  </si>
  <si>
    <t>050214</t>
  </si>
  <si>
    <t>Kaya</t>
  </si>
  <si>
    <t>050124</t>
  </si>
  <si>
    <t>TOMISATO</t>
  </si>
  <si>
    <t>050104</t>
  </si>
  <si>
    <t>TOMORI</t>
  </si>
  <si>
    <t>IDA</t>
  </si>
  <si>
    <t>Karin</t>
  </si>
  <si>
    <t>050113</t>
  </si>
  <si>
    <t>MURASE</t>
  </si>
  <si>
    <t>041222</t>
  </si>
  <si>
    <t>MUKAI</t>
  </si>
  <si>
    <t>Tomoyo</t>
  </si>
  <si>
    <t>041223</t>
  </si>
  <si>
    <t>040822</t>
  </si>
  <si>
    <t>KASHIWAGI</t>
  </si>
  <si>
    <t>Oka</t>
  </si>
  <si>
    <t>宮崎大学</t>
    <rPh sb="0" eb="4">
      <t>ミヤザキダイガク</t>
    </rPh>
    <phoneticPr fontId="2"/>
  </si>
  <si>
    <t>大分大学</t>
    <rPh sb="0" eb="4">
      <t>オオイタダイガク</t>
    </rPh>
    <phoneticPr fontId="2"/>
  </si>
  <si>
    <t>東海大学九州</t>
    <rPh sb="0" eb="2">
      <t>トウカイ</t>
    </rPh>
    <rPh sb="2" eb="4">
      <t>ダイガク</t>
    </rPh>
    <rPh sb="4" eb="6">
      <t>キュウシュウ</t>
    </rPh>
    <phoneticPr fontId="2"/>
  </si>
  <si>
    <t>九州大学</t>
    <rPh sb="0" eb="4">
      <t>キュウシュウダイガク</t>
    </rPh>
    <phoneticPr fontId="2"/>
  </si>
  <si>
    <t>KONDOU</t>
  </si>
  <si>
    <t>志學館大学</t>
    <rPh sb="0" eb="5">
      <t>シガクカンダイガク</t>
    </rPh>
    <phoneticPr fontId="2"/>
  </si>
  <si>
    <t>鹿児島国際大学</t>
    <rPh sb="0" eb="7">
      <t>カゴシマコクサイダイガク</t>
    </rPh>
    <phoneticPr fontId="2"/>
  </si>
  <si>
    <t>日本経済大学</t>
    <rPh sb="0" eb="6">
      <t>ニホンケイザイダイガク</t>
    </rPh>
    <phoneticPr fontId="2"/>
  </si>
  <si>
    <t>福岡教育大学</t>
    <rPh sb="0" eb="6">
      <t>フクオカキョウイクダイガク</t>
    </rPh>
    <phoneticPr fontId="2"/>
  </si>
  <si>
    <t>ASANAGA</t>
  </si>
  <si>
    <t>北九州市立大学</t>
    <rPh sb="0" eb="7">
      <t>キタキュウシュウイチリツダイガク</t>
    </rPh>
    <phoneticPr fontId="2"/>
  </si>
  <si>
    <t>030107</t>
  </si>
  <si>
    <t>NISHISHITA</t>
  </si>
  <si>
    <t>Ikuko</t>
  </si>
  <si>
    <t>HIRAKA</t>
  </si>
  <si>
    <t>040520</t>
  </si>
  <si>
    <t>UECHI</t>
  </si>
  <si>
    <t>050216</t>
  </si>
  <si>
    <t>NAGAMINE</t>
  </si>
  <si>
    <t>Hyuka</t>
  </si>
  <si>
    <t xml:space="preserve">OSHIRO </t>
  </si>
  <si>
    <t>Megu</t>
  </si>
  <si>
    <t>050117</t>
  </si>
  <si>
    <t>041019</t>
  </si>
  <si>
    <t>041017</t>
  </si>
  <si>
    <t>KOBASHIGAWA</t>
  </si>
  <si>
    <t>041108</t>
  </si>
  <si>
    <t>ARIE</t>
  </si>
  <si>
    <t>高専4</t>
    <rPh sb="0" eb="2">
      <t>コウセン</t>
    </rPh>
    <phoneticPr fontId="2"/>
  </si>
  <si>
    <t>040722</t>
  </si>
  <si>
    <t>KAMASAKI</t>
  </si>
  <si>
    <t>Nono</t>
  </si>
  <si>
    <t>041129</t>
  </si>
  <si>
    <t>NAGATA</t>
  </si>
  <si>
    <t>050125</t>
  </si>
  <si>
    <t>熊本学園大学</t>
    <rPh sb="0" eb="6">
      <t>クマモトガクエンダイガク</t>
    </rPh>
    <phoneticPr fontId="2"/>
  </si>
  <si>
    <t>MITSUI</t>
  </si>
  <si>
    <t>Momoe</t>
  </si>
  <si>
    <t>琉球大学</t>
    <rPh sb="0" eb="4">
      <t>リュウキュウダイガク</t>
    </rPh>
    <phoneticPr fontId="2"/>
  </si>
  <si>
    <t>040904</t>
  </si>
  <si>
    <t>040712</t>
  </si>
  <si>
    <t>UEHARA</t>
  </si>
  <si>
    <t>040930</t>
  </si>
  <si>
    <t>MIYAKE</t>
  </si>
  <si>
    <t>Akino</t>
  </si>
  <si>
    <t>041227</t>
  </si>
  <si>
    <t>040820</t>
  </si>
  <si>
    <t>Nano</t>
  </si>
  <si>
    <t>041119</t>
  </si>
  <si>
    <t>040801</t>
  </si>
  <si>
    <t>KAMADA</t>
  </si>
  <si>
    <t>041020</t>
  </si>
  <si>
    <t>HAENO</t>
  </si>
  <si>
    <t>Aoha</t>
  </si>
  <si>
    <t>050119</t>
  </si>
  <si>
    <t>Serin</t>
  </si>
  <si>
    <t>INUI</t>
  </si>
  <si>
    <t>Kanna</t>
  </si>
  <si>
    <t>KAI</t>
  </si>
  <si>
    <t>NISHI</t>
  </si>
  <si>
    <t>Hazuki</t>
  </si>
  <si>
    <t>041023</t>
  </si>
  <si>
    <t>ITAMI</t>
  </si>
  <si>
    <t>久留米大学</t>
    <rPh sb="0" eb="5">
      <t>クルメダイガク</t>
    </rPh>
    <phoneticPr fontId="2"/>
  </si>
  <si>
    <t>JIMBAYASHI</t>
  </si>
  <si>
    <t>CHOKYU</t>
  </si>
  <si>
    <t>TSUCHIYAMA</t>
  </si>
  <si>
    <t>870823</t>
  </si>
  <si>
    <t>FUKUHARA</t>
  </si>
  <si>
    <t>MANA</t>
  </si>
  <si>
    <t>041102</t>
  </si>
  <si>
    <t>OGAWA</t>
  </si>
  <si>
    <t>Yua</t>
  </si>
  <si>
    <t>041226</t>
  </si>
  <si>
    <t>HIGUCHI</t>
  </si>
  <si>
    <t>041116</t>
  </si>
  <si>
    <t>MOTOUME</t>
  </si>
  <si>
    <t>050308</t>
  </si>
  <si>
    <t>Himawari</t>
  </si>
  <si>
    <t>040416</t>
  </si>
  <si>
    <t>040407</t>
  </si>
  <si>
    <t>IWASAKI</t>
  </si>
  <si>
    <t>Haru</t>
  </si>
  <si>
    <t>040921</t>
  </si>
  <si>
    <t>TAURA</t>
  </si>
  <si>
    <t>Nagomi</t>
  </si>
  <si>
    <t>041203</t>
  </si>
  <si>
    <t>YOSHIMURA</t>
  </si>
  <si>
    <t>040519</t>
  </si>
  <si>
    <t>Mahoko</t>
  </si>
  <si>
    <t>Chisaki</t>
  </si>
  <si>
    <t>SHIMMYOZU</t>
  </si>
  <si>
    <t>040605</t>
  </si>
  <si>
    <t>HIROKAWA</t>
  </si>
  <si>
    <t>Ayako</t>
  </si>
  <si>
    <t>040411</t>
  </si>
  <si>
    <t>YAMAUE</t>
  </si>
  <si>
    <t>040809</t>
  </si>
  <si>
    <t>UEYAMA</t>
  </si>
  <si>
    <t>040501</t>
  </si>
  <si>
    <t>IGARASHI</t>
  </si>
  <si>
    <t>IWASHITA</t>
  </si>
  <si>
    <t>福岡大学</t>
    <rPh sb="0" eb="4">
      <t>フクオカダイガク</t>
    </rPh>
    <phoneticPr fontId="1"/>
  </si>
  <si>
    <t>040521</t>
  </si>
  <si>
    <t>NAGAOKA</t>
  </si>
  <si>
    <t>大分大学</t>
    <rPh sb="0" eb="4">
      <t>オオイタダイガク</t>
    </rPh>
    <phoneticPr fontId="1"/>
  </si>
  <si>
    <t>050131</t>
  </si>
  <si>
    <t>NOSHIMA</t>
  </si>
  <si>
    <t>Kaori</t>
  </si>
  <si>
    <t>九州歯科大学</t>
    <rPh sb="0" eb="5">
      <t>キュウシュウシカダイ</t>
    </rPh>
    <rPh sb="5" eb="6">
      <t>ガク</t>
    </rPh>
    <phoneticPr fontId="1"/>
  </si>
  <si>
    <t>WAKIZAKI</t>
  </si>
  <si>
    <t>040728</t>
  </si>
  <si>
    <t>KAWANO</t>
  </si>
  <si>
    <t>Misato</t>
  </si>
  <si>
    <t>九州国際大学</t>
    <rPh sb="0" eb="6">
      <t>キュウシュウコクサイダイガク</t>
    </rPh>
    <phoneticPr fontId="1"/>
  </si>
  <si>
    <t>050304</t>
  </si>
  <si>
    <t>TAKAMICHI</t>
  </si>
  <si>
    <t>北九州市立大学</t>
    <rPh sb="0" eb="5">
      <t>キタキュウシュウシリツ</t>
    </rPh>
    <rPh sb="5" eb="7">
      <t>ダイガク</t>
    </rPh>
    <phoneticPr fontId="1"/>
  </si>
  <si>
    <t>040915</t>
  </si>
  <si>
    <t>FUKUI</t>
  </si>
  <si>
    <t>041012</t>
  </si>
  <si>
    <t>TASHIMA</t>
  </si>
  <si>
    <t>Kotori</t>
  </si>
  <si>
    <t>040910</t>
  </si>
  <si>
    <t>NAGATOMO</t>
  </si>
  <si>
    <t>九州大学</t>
    <rPh sb="0" eb="4">
      <t>キュウシュウダイガク</t>
    </rPh>
    <phoneticPr fontId="1"/>
  </si>
  <si>
    <t>HIRABARA</t>
  </si>
  <si>
    <t>Miwako</t>
  </si>
  <si>
    <t>031027</t>
  </si>
  <si>
    <t>KAWASAKI</t>
  </si>
  <si>
    <t>Mihiro</t>
  </si>
  <si>
    <t>040226</t>
  </si>
  <si>
    <t>熊本学園大学</t>
    <rPh sb="0" eb="6">
      <t>クマモトガクエンダイガク</t>
    </rPh>
    <phoneticPr fontId="1"/>
  </si>
  <si>
    <t>040617</t>
  </si>
  <si>
    <t>福岡教育大学</t>
    <rPh sb="0" eb="6">
      <t>フクオカキョウイクダイガク</t>
    </rPh>
    <phoneticPr fontId="1"/>
  </si>
  <si>
    <t>041009</t>
  </si>
  <si>
    <t>IWATANI</t>
  </si>
  <si>
    <t>041126</t>
  </si>
  <si>
    <t>041216</t>
  </si>
  <si>
    <t>HOSHIYA</t>
  </si>
  <si>
    <t>040816</t>
  </si>
  <si>
    <t>SHIMODA</t>
  </si>
  <si>
    <t>熊本大学</t>
    <rPh sb="0" eb="4">
      <t>クマモトダイガク</t>
    </rPh>
    <phoneticPr fontId="2"/>
  </si>
  <si>
    <t>福岡女子大学</t>
    <rPh sb="0" eb="6">
      <t>フクオカジョシダイガク</t>
    </rPh>
    <phoneticPr fontId="2"/>
  </si>
  <si>
    <t>宮崎公立大学</t>
    <rPh sb="0" eb="6">
      <t>ミヤザキコウリツダイガク</t>
    </rPh>
    <phoneticPr fontId="2"/>
  </si>
  <si>
    <t>040825</t>
  </si>
  <si>
    <t>ONOUE</t>
  </si>
  <si>
    <t>050207</t>
  </si>
  <si>
    <t>NAGEOKA</t>
  </si>
  <si>
    <t>041110</t>
  </si>
  <si>
    <t>MIKUCHI</t>
  </si>
  <si>
    <t>040726</t>
  </si>
  <si>
    <t>Momona</t>
  </si>
  <si>
    <t>030510</t>
  </si>
  <si>
    <t>SUYAMA</t>
  </si>
  <si>
    <t>030820</t>
  </si>
  <si>
    <t>041113</t>
  </si>
  <si>
    <t>長崎県立大学</t>
    <rPh sb="0" eb="6">
      <t>ナガサキケンリツダイガク</t>
    </rPh>
    <phoneticPr fontId="2"/>
  </si>
  <si>
    <t>040830</t>
  </si>
  <si>
    <t>ENDO</t>
  </si>
  <si>
    <t>Kirika</t>
  </si>
  <si>
    <t>041128</t>
  </si>
  <si>
    <t>YAYOSHI</t>
  </si>
  <si>
    <t>030921</t>
  </si>
  <si>
    <t>KURODA</t>
  </si>
  <si>
    <t>Chikage</t>
  </si>
  <si>
    <t>UNOKI</t>
  </si>
  <si>
    <t>産業医科大学</t>
    <rPh sb="0" eb="6">
      <t>サンギョウイカダイガク</t>
    </rPh>
    <phoneticPr fontId="1"/>
  </si>
  <si>
    <t>001109</t>
  </si>
  <si>
    <t>020215</t>
  </si>
  <si>
    <t>Chikako</t>
  </si>
  <si>
    <t>佐賀大学</t>
    <rPh sb="0" eb="4">
      <t>サガダイガク</t>
    </rPh>
    <phoneticPr fontId="1"/>
  </si>
  <si>
    <t>ASANO</t>
  </si>
  <si>
    <t>Toshika</t>
  </si>
  <si>
    <t>久留米大学</t>
    <rPh sb="0" eb="5">
      <t>クルメダイガク</t>
    </rPh>
    <phoneticPr fontId="1"/>
  </si>
  <si>
    <t>040813</t>
  </si>
  <si>
    <t>031130</t>
  </si>
  <si>
    <t>050102</t>
  </si>
  <si>
    <t>SAKAGUCHI</t>
  </si>
  <si>
    <t>熊本大学</t>
    <rPh sb="0" eb="4">
      <t>クマモトダイガク</t>
    </rPh>
    <phoneticPr fontId="1"/>
  </si>
  <si>
    <t>西南学院大学</t>
    <rPh sb="0" eb="6">
      <t>セイナンガクインダイガク</t>
    </rPh>
    <phoneticPr fontId="1"/>
  </si>
  <si>
    <t>YOSHIKAWA</t>
  </si>
  <si>
    <t>Sayaka</t>
  </si>
  <si>
    <t>SHIMO</t>
  </si>
  <si>
    <t>Fuka</t>
  </si>
  <si>
    <t>久留米・福岡連合</t>
    <rPh sb="0" eb="3">
      <t>クルメ</t>
    </rPh>
    <rPh sb="4" eb="6">
      <t>フクオカ</t>
    </rPh>
    <rPh sb="6" eb="8">
      <t>レンゴウ</t>
    </rPh>
    <phoneticPr fontId="2"/>
  </si>
  <si>
    <t>ｸﾙﾒ･ﾌｸｵｶﾚﾝｺﾞｳ</t>
    <phoneticPr fontId="2"/>
  </si>
  <si>
    <t>久留米・福岡連合</t>
    <rPh sb="0" eb="3">
      <t>クルメ</t>
    </rPh>
    <rPh sb="4" eb="8">
      <t>フクオカレンゴウ</t>
    </rPh>
    <phoneticPr fontId="2"/>
  </si>
  <si>
    <t>湯川　璃々咲</t>
  </si>
  <si>
    <t>岡　夢乃</t>
  </si>
  <si>
    <t>ﾕｶﾜ ﾘﾘｻ</t>
  </si>
  <si>
    <t>ｵｶ ﾕﾒﾉ</t>
  </si>
  <si>
    <t>宮崎大学</t>
    <rPh sb="0" eb="4">
      <t>ミヤザキダイガク</t>
    </rPh>
    <phoneticPr fontId="3"/>
  </si>
  <si>
    <t>長崎大学</t>
    <rPh sb="0" eb="4">
      <t>ナガサキダイガク</t>
    </rPh>
    <phoneticPr fontId="3"/>
  </si>
  <si>
    <t>020326</t>
  </si>
  <si>
    <t>YUKAWA</t>
  </si>
  <si>
    <t>Ririsa</t>
  </si>
  <si>
    <t>OKA</t>
  </si>
  <si>
    <t>Yumeno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</si>
</sst>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¥&quot;* #,##0_ ;_ &quot;¥&quot;* \-#,##0_ ;_ &quot;¥&quot;* &quot;-&quot;_ ;_ @_ "/>
    <numFmt numFmtId="176" formatCode="000\-0000\-0000"/>
    <numFmt numFmtId="177" formatCode="0_);[Red]\(0\)"/>
  </numFmts>
  <fonts count="39" x14ac:knownFonts="1">
    <font>
      <sz val="11"/>
      <color theme="1"/>
      <name val="ＭＳ Ｐゴシック"/>
      <family val="2"/>
      <charset val="128"/>
      <scheme val="minor"/>
    </font>
    <font>
      <sz val="2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2"/>
      <color rgb="FF0070C0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9"/>
      <color rgb="FF000000"/>
      <name val="ＭＳ Ｐ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7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11" fillId="0" borderId="0">
      <alignment vertical="center"/>
    </xf>
  </cellStyleXfs>
  <cellXfs count="339">
    <xf numFmtId="0" fontId="0" fillId="0" borderId="0" xfId="0">
      <alignment vertical="center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10" fillId="0" borderId="0" xfId="0" applyFont="1">
      <alignment vertical="center"/>
    </xf>
    <xf numFmtId="49" fontId="8" fillId="0" borderId="0" xfId="0" applyNumberFormat="1" applyFont="1" applyAlignment="1">
      <alignment horizontal="left"/>
    </xf>
    <xf numFmtId="0" fontId="10" fillId="5" borderId="0" xfId="0" applyFont="1" applyFill="1">
      <alignment vertical="center"/>
    </xf>
    <xf numFmtId="0" fontId="0" fillId="4" borderId="0" xfId="0" applyFill="1">
      <alignment vertical="center"/>
    </xf>
    <xf numFmtId="49" fontId="8" fillId="0" borderId="0" xfId="0" applyNumberFormat="1" applyFont="1" applyAlignment="1"/>
    <xf numFmtId="0" fontId="13" fillId="0" borderId="0" xfId="0" applyFont="1" applyAlignment="1" applyProtection="1">
      <protection hidden="1"/>
    </xf>
    <xf numFmtId="0" fontId="0" fillId="0" borderId="0" xfId="0" applyProtection="1">
      <alignment vertic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protection hidden="1"/>
    </xf>
    <xf numFmtId="0" fontId="13" fillId="0" borderId="39" xfId="0" applyFont="1" applyBorder="1" applyAlignme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13" fillId="0" borderId="47" xfId="0" applyFont="1" applyBorder="1" applyAlignme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14" fillId="0" borderId="39" xfId="0" applyFont="1" applyBorder="1" applyAlignment="1" applyProtection="1">
      <alignment horizontal="distributed" vertical="distributed"/>
      <protection hidden="1"/>
    </xf>
    <xf numFmtId="0" fontId="13" fillId="0" borderId="0" xfId="0" applyFont="1" applyAlignment="1" applyProtection="1">
      <alignment horizontal="distributed" vertical="distributed"/>
      <protection hidden="1"/>
    </xf>
    <xf numFmtId="0" fontId="14" fillId="0" borderId="0" xfId="0" applyFont="1" applyAlignment="1" applyProtection="1">
      <alignment horizontal="distributed" vertical="distributed"/>
      <protection hidden="1"/>
    </xf>
    <xf numFmtId="0" fontId="18" fillId="0" borderId="0" xfId="0" applyFont="1" applyAlignment="1" applyProtection="1">
      <protection hidden="1"/>
    </xf>
    <xf numFmtId="0" fontId="18" fillId="0" borderId="0" xfId="0" applyFont="1" applyAlignment="1" applyProtection="1">
      <alignment horizontal="distributed" vertical="distributed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3" fillId="0" borderId="62" xfId="0" applyFont="1" applyBorder="1" applyAlignment="1" applyProtection="1">
      <alignment horizontal="center" vertical="center"/>
      <protection hidden="1"/>
    </xf>
    <xf numFmtId="0" fontId="18" fillId="0" borderId="60" xfId="0" applyFont="1" applyBorder="1" applyAlignment="1" applyProtection="1">
      <alignment horizontal="center" vertical="center"/>
      <protection locked="0" hidden="1"/>
    </xf>
    <xf numFmtId="0" fontId="18" fillId="0" borderId="64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18" fillId="0" borderId="4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protection hidden="1"/>
    </xf>
    <xf numFmtId="0" fontId="19" fillId="0" borderId="0" xfId="0" applyFont="1" applyAlignment="1" applyProtection="1">
      <alignment horizontal="left"/>
      <protection hidden="1"/>
    </xf>
    <xf numFmtId="0" fontId="13" fillId="6" borderId="0" xfId="0" applyFont="1" applyFill="1" applyAlignment="1" applyProtection="1">
      <protection hidden="1"/>
    </xf>
    <xf numFmtId="0" fontId="14" fillId="0" borderId="36" xfId="0" applyFont="1" applyBorder="1" applyAlignme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8" fillId="0" borderId="81" xfId="0" applyFont="1" applyBorder="1" applyAlignment="1" applyProtection="1">
      <alignment horizontal="center" vertical="center"/>
      <protection hidden="1"/>
    </xf>
    <xf numFmtId="0" fontId="28" fillId="0" borderId="82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84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49" fontId="3" fillId="0" borderId="19" xfId="0" applyNumberFormat="1" applyFont="1" applyBorder="1" applyAlignment="1" applyProtection="1">
      <alignment horizontal="center" vertical="center"/>
      <protection hidden="1"/>
    </xf>
    <xf numFmtId="49" fontId="3" fillId="0" borderId="29" xfId="0" applyNumberFormat="1" applyFont="1" applyBorder="1" applyAlignment="1" applyProtection="1">
      <alignment horizontal="center" vertical="center"/>
      <protection locked="0" hidden="1"/>
    </xf>
    <xf numFmtId="0" fontId="3" fillId="0" borderId="41" xfId="0" applyFont="1" applyBorder="1" applyAlignment="1" applyProtection="1">
      <alignment horizontal="center" vertical="center"/>
      <protection locked="0" hidden="1"/>
    </xf>
    <xf numFmtId="49" fontId="3" fillId="0" borderId="19" xfId="0" applyNumberFormat="1" applyFont="1" applyBorder="1" applyAlignment="1" applyProtection="1">
      <alignment horizontal="center" vertical="center"/>
      <protection locked="0" hidden="1"/>
    </xf>
    <xf numFmtId="0" fontId="3" fillId="0" borderId="6" xfId="0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85" xfId="0" applyFont="1" applyBorder="1" applyAlignment="1" applyProtection="1">
      <alignment horizontal="center" vertical="center"/>
      <protection hidden="1"/>
    </xf>
    <xf numFmtId="0" fontId="3" fillId="0" borderId="86" xfId="0" applyFont="1" applyBorder="1" applyAlignment="1" applyProtection="1">
      <alignment horizontal="center" vertical="center"/>
      <protection hidden="1"/>
    </xf>
    <xf numFmtId="0" fontId="3" fillId="0" borderId="87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177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Protection="1">
      <alignment vertical="center"/>
      <protection hidden="1"/>
    </xf>
    <xf numFmtId="177" fontId="3" fillId="0" borderId="0" xfId="0" applyNumberFormat="1" applyFont="1" applyAlignment="1" applyProtection="1">
      <alignment horizontal="center" vertical="center"/>
      <protection hidden="1"/>
    </xf>
    <xf numFmtId="0" fontId="30" fillId="0" borderId="0" xfId="0" applyFont="1" applyProtection="1">
      <alignment vertical="center"/>
      <protection hidden="1"/>
    </xf>
    <xf numFmtId="0" fontId="0" fillId="6" borderId="50" xfId="0" applyFill="1" applyBorder="1" applyProtection="1">
      <alignment vertical="center"/>
      <protection hidden="1"/>
    </xf>
    <xf numFmtId="0" fontId="0" fillId="6" borderId="47" xfId="0" applyFill="1" applyBorder="1" applyProtection="1">
      <alignment vertical="center"/>
      <protection hidden="1"/>
    </xf>
    <xf numFmtId="0" fontId="0" fillId="6" borderId="47" xfId="0" applyFill="1" applyBorder="1" applyAlignment="1" applyProtection="1">
      <alignment horizontal="center" vertical="center"/>
      <protection hidden="1"/>
    </xf>
    <xf numFmtId="0" fontId="0" fillId="6" borderId="48" xfId="0" applyFill="1" applyBorder="1" applyProtection="1">
      <alignment vertical="center"/>
      <protection hidden="1"/>
    </xf>
    <xf numFmtId="0" fontId="0" fillId="0" borderId="60" xfId="0" applyBorder="1" applyProtection="1">
      <alignment vertical="center"/>
      <protection hidden="1"/>
    </xf>
    <xf numFmtId="0" fontId="0" fillId="0" borderId="34" xfId="0" applyBorder="1" applyProtection="1">
      <alignment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42" fontId="32" fillId="0" borderId="0" xfId="0" applyNumberFormat="1" applyFont="1" applyAlignment="1" applyProtection="1">
      <alignment horizontal="center" vertical="center"/>
      <protection hidden="1"/>
    </xf>
    <xf numFmtId="0" fontId="32" fillId="0" borderId="39" xfId="0" applyFont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left" vertical="center"/>
      <protection hidden="1"/>
    </xf>
    <xf numFmtId="42" fontId="32" fillId="0" borderId="39" xfId="0" applyNumberFormat="1" applyFont="1" applyBorder="1" applyProtection="1">
      <alignment vertical="center"/>
      <protection hidden="1"/>
    </xf>
    <xf numFmtId="0" fontId="32" fillId="0" borderId="34" xfId="0" applyFont="1" applyBorder="1" applyAlignment="1" applyProtection="1">
      <alignment horizontal="left" vertical="center"/>
      <protection hidden="1"/>
    </xf>
    <xf numFmtId="0" fontId="0" fillId="0" borderId="45" xfId="0" applyBorder="1" applyProtection="1">
      <alignment vertical="center"/>
      <protection hidden="1"/>
    </xf>
    <xf numFmtId="0" fontId="0" fillId="0" borderId="36" xfId="0" applyBorder="1" applyProtection="1">
      <alignment vertical="center"/>
      <protection hidden="1"/>
    </xf>
    <xf numFmtId="0" fontId="0" fillId="0" borderId="37" xfId="0" applyBorder="1" applyProtection="1">
      <alignment vertic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 hidden="1"/>
    </xf>
    <xf numFmtId="0" fontId="18" fillId="0" borderId="64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locked="0" hidden="1"/>
    </xf>
    <xf numFmtId="0" fontId="20" fillId="0" borderId="0" xfId="2" applyFont="1" applyProtection="1">
      <alignment vertical="center"/>
      <protection hidden="1"/>
    </xf>
    <xf numFmtId="0" fontId="20" fillId="0" borderId="0" xfId="2" applyFont="1" applyAlignment="1" applyProtection="1">
      <alignment horizontal="right" vertical="center"/>
      <protection hidden="1"/>
    </xf>
    <xf numFmtId="0" fontId="21" fillId="0" borderId="0" xfId="2" applyFont="1" applyProtection="1">
      <alignment vertical="center"/>
      <protection hidden="1"/>
    </xf>
    <xf numFmtId="0" fontId="20" fillId="0" borderId="0" xfId="2" applyFont="1" applyAlignment="1" applyProtection="1">
      <alignment horizontal="left" vertical="center"/>
      <protection hidden="1"/>
    </xf>
    <xf numFmtId="0" fontId="20" fillId="0" borderId="0" xfId="2" applyFont="1" applyAlignment="1" applyProtection="1">
      <alignment horizontal="center" vertical="center"/>
      <protection hidden="1"/>
    </xf>
    <xf numFmtId="49" fontId="20" fillId="0" borderId="0" xfId="2" applyNumberFormat="1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protection hidden="1"/>
    </xf>
    <xf numFmtId="49" fontId="20" fillId="0" borderId="0" xfId="2" applyNumberFormat="1" applyFont="1" applyProtection="1">
      <alignment vertical="center"/>
      <protection hidden="1"/>
    </xf>
    <xf numFmtId="49" fontId="20" fillId="0" borderId="0" xfId="2" applyNumberFormat="1" applyFont="1" applyAlignment="1" applyProtection="1">
      <alignment horizontal="right" vertical="center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0" fontId="8" fillId="5" borderId="0" xfId="0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/>
    </xf>
    <xf numFmtId="49" fontId="8" fillId="0" borderId="0" xfId="1" applyNumberFormat="1" applyFont="1" applyAlignment="1">
      <alignment horizontal="left"/>
    </xf>
    <xf numFmtId="49" fontId="10" fillId="5" borderId="0" xfId="0" applyNumberFormat="1" applyFont="1" applyFill="1" applyAlignment="1">
      <alignment horizontal="left"/>
    </xf>
    <xf numFmtId="49" fontId="8" fillId="0" borderId="0" xfId="1" applyNumberFormat="1" applyFont="1"/>
    <xf numFmtId="49" fontId="10" fillId="0" borderId="0" xfId="0" applyNumberFormat="1" applyFont="1" applyAlignment="1">
      <alignment horizontal="left"/>
    </xf>
    <xf numFmtId="0" fontId="10" fillId="5" borderId="0" xfId="0" applyFont="1" applyFill="1" applyAlignment="1">
      <alignment horizontal="right" vertical="center"/>
    </xf>
    <xf numFmtId="49" fontId="10" fillId="5" borderId="0" xfId="0" applyNumberFormat="1" applyFont="1" applyFill="1" applyAlignment="1">
      <alignment horizontal="left" vertical="center"/>
    </xf>
    <xf numFmtId="49" fontId="10" fillId="5" borderId="0" xfId="0" applyNumberFormat="1" applyFont="1" applyFill="1">
      <alignment vertical="center"/>
    </xf>
    <xf numFmtId="49" fontId="10" fillId="0" borderId="0" xfId="1" applyNumberFormat="1" applyFont="1"/>
    <xf numFmtId="49" fontId="35" fillId="0" borderId="0" xfId="0" applyNumberFormat="1" applyFont="1" applyAlignment="1"/>
    <xf numFmtId="49" fontId="0" fillId="0" borderId="0" xfId="0" applyNumberFormat="1" applyAlignment="1"/>
    <xf numFmtId="0" fontId="3" fillId="0" borderId="48" xfId="0" applyFont="1" applyBorder="1" applyAlignment="1" applyProtection="1">
      <alignment horizontal="center" vertical="center"/>
      <protection hidden="1"/>
    </xf>
    <xf numFmtId="0" fontId="8" fillId="0" borderId="0" xfId="1" applyFont="1"/>
    <xf numFmtId="0" fontId="8" fillId="0" borderId="0" xfId="0" applyFont="1" applyAlignment="1">
      <alignment horizontal="left"/>
    </xf>
    <xf numFmtId="49" fontId="37" fillId="0" borderId="0" xfId="1" applyNumberFormat="1" applyFont="1" applyAlignment="1">
      <alignment shrinkToFit="1"/>
    </xf>
    <xf numFmtId="49" fontId="37" fillId="0" borderId="0" xfId="1" applyNumberFormat="1" applyFont="1"/>
    <xf numFmtId="0" fontId="37" fillId="0" borderId="0" xfId="1" applyFont="1"/>
    <xf numFmtId="49" fontId="36" fillId="0" borderId="0" xfId="1" applyNumberFormat="1" applyFont="1"/>
    <xf numFmtId="49" fontId="36" fillId="0" borderId="0" xfId="1" applyNumberFormat="1" applyFont="1" applyAlignment="1">
      <alignment horizontal="right"/>
    </xf>
    <xf numFmtId="0" fontId="22" fillId="6" borderId="0" xfId="0" applyFont="1" applyFill="1" applyProtection="1">
      <alignment vertical="center"/>
      <protection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left" vertical="top"/>
      <protection locked="0" hidden="1"/>
    </xf>
    <xf numFmtId="0" fontId="3" fillId="0" borderId="6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9" xfId="0" applyFont="1" applyBorder="1" applyAlignment="1" applyProtection="1">
      <alignment horizontal="left" vertical="top"/>
      <protection locked="0"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49" fontId="3" fillId="0" borderId="6" xfId="0" applyNumberFormat="1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35" xfId="0" applyFont="1" applyBorder="1" applyAlignment="1" applyProtection="1">
      <alignment horizontal="center" vertical="center"/>
      <protection locked="0" hidden="1"/>
    </xf>
    <xf numFmtId="0" fontId="3" fillId="0" borderId="3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3" fillId="0" borderId="12" xfId="0" applyFont="1" applyBorder="1" applyAlignment="1" applyProtection="1">
      <alignment horizontal="center" vertical="center"/>
      <protection locked="0"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41" xfId="0" applyFont="1" applyBorder="1" applyAlignment="1" applyProtection="1">
      <alignment horizontal="center" vertical="center"/>
      <protection hidden="1"/>
    </xf>
    <xf numFmtId="0" fontId="3" fillId="0" borderId="14" xfId="0" applyFont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3" fillId="0" borderId="16" xfId="0" applyFont="1" applyBorder="1" applyAlignment="1" applyProtection="1">
      <alignment horizontal="center" vertical="center"/>
      <protection locked="0" hidden="1"/>
    </xf>
    <xf numFmtId="0" fontId="3" fillId="0" borderId="38" xfId="0" applyFont="1" applyBorder="1" applyAlignment="1" applyProtection="1">
      <alignment horizontal="center" vertical="center"/>
      <protection locked="0" hidden="1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locked="0" hidden="1"/>
    </xf>
    <xf numFmtId="0" fontId="3" fillId="2" borderId="6" xfId="0" applyFont="1" applyFill="1" applyBorder="1" applyAlignment="1" applyProtection="1">
      <alignment horizontal="center" vertical="center"/>
      <protection locked="0" hidden="1"/>
    </xf>
    <xf numFmtId="0" fontId="3" fillId="2" borderId="8" xfId="0" applyFont="1" applyFill="1" applyBorder="1" applyAlignment="1" applyProtection="1">
      <alignment horizontal="center" vertical="center"/>
      <protection locked="0" hidden="1"/>
    </xf>
    <xf numFmtId="0" fontId="3" fillId="2" borderId="9" xfId="0" applyFont="1" applyFill="1" applyBorder="1" applyAlignment="1" applyProtection="1">
      <alignment horizontal="center" vertical="center"/>
      <protection locked="0"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5" fillId="0" borderId="26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0" borderId="27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hidden="1"/>
    </xf>
    <xf numFmtId="0" fontId="0" fillId="0" borderId="33" xfId="0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3" fillId="0" borderId="88" xfId="0" applyFont="1" applyBorder="1" applyAlignment="1" applyProtection="1">
      <alignment horizontal="center" vertical="center"/>
      <protection hidden="1"/>
    </xf>
    <xf numFmtId="0" fontId="3" fillId="0" borderId="62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68" xfId="0" applyFont="1" applyBorder="1" applyAlignment="1" applyProtection="1">
      <alignment horizontal="center" vertical="center"/>
      <protection hidden="1"/>
    </xf>
    <xf numFmtId="0" fontId="3" fillId="0" borderId="61" xfId="0" applyFont="1" applyBorder="1" applyAlignment="1" applyProtection="1">
      <alignment horizontal="center" vertical="center"/>
      <protection hidden="1"/>
    </xf>
    <xf numFmtId="0" fontId="3" fillId="0" borderId="28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22" fillId="6" borderId="0" xfId="0" applyFont="1" applyFill="1" applyAlignment="1" applyProtection="1">
      <alignment horizontal="center" vertical="center"/>
      <protection hidden="1"/>
    </xf>
    <xf numFmtId="0" fontId="3" fillId="0" borderId="39" xfId="0" applyFont="1" applyBorder="1" applyAlignment="1" applyProtection="1">
      <alignment horizontal="center" vertical="center"/>
      <protection hidden="1"/>
    </xf>
    <xf numFmtId="0" fontId="26" fillId="4" borderId="79" xfId="0" applyFont="1" applyFill="1" applyBorder="1" applyAlignment="1" applyProtection="1">
      <alignment horizontal="center" vertical="center" wrapText="1"/>
      <protection hidden="1"/>
    </xf>
    <xf numFmtId="0" fontId="26" fillId="4" borderId="80" xfId="0" applyFont="1" applyFill="1" applyBorder="1" applyAlignment="1" applyProtection="1">
      <alignment horizontal="center" vertical="center" wrapText="1"/>
      <protection hidden="1"/>
    </xf>
    <xf numFmtId="0" fontId="27" fillId="0" borderId="50" xfId="0" applyFont="1" applyBorder="1" applyAlignment="1" applyProtection="1">
      <alignment horizontal="center" vertical="center"/>
      <protection hidden="1"/>
    </xf>
    <xf numFmtId="0" fontId="27" fillId="0" borderId="47" xfId="0" applyFont="1" applyBorder="1" applyAlignment="1" applyProtection="1">
      <alignment horizontal="center" vertical="center"/>
      <protection hidden="1"/>
    </xf>
    <xf numFmtId="0" fontId="27" fillId="0" borderId="48" xfId="0" applyFont="1" applyBorder="1" applyAlignment="1" applyProtection="1">
      <alignment horizontal="center" vertical="center"/>
      <protection hidden="1"/>
    </xf>
    <xf numFmtId="0" fontId="27" fillId="0" borderId="45" xfId="0" applyFont="1" applyBorder="1" applyAlignment="1" applyProtection="1">
      <alignment horizontal="center" vertical="center"/>
      <protection hidden="1"/>
    </xf>
    <xf numFmtId="0" fontId="27" fillId="0" borderId="36" xfId="0" applyFont="1" applyBorder="1" applyAlignment="1" applyProtection="1">
      <alignment horizontal="center" vertical="center"/>
      <protection hidden="1"/>
    </xf>
    <xf numFmtId="0" fontId="27" fillId="0" borderId="37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left" vertical="center"/>
      <protection hidden="1"/>
    </xf>
    <xf numFmtId="0" fontId="3" fillId="0" borderId="48" xfId="0" applyFont="1" applyBorder="1" applyAlignment="1" applyProtection="1">
      <alignment horizontal="left" vertical="center"/>
      <protection hidden="1"/>
    </xf>
    <xf numFmtId="0" fontId="3" fillId="0" borderId="45" xfId="0" applyFont="1" applyBorder="1" applyAlignment="1" applyProtection="1">
      <alignment horizontal="left" vertical="center"/>
      <protection hidden="1"/>
    </xf>
    <xf numFmtId="0" fontId="3" fillId="0" borderId="37" xfId="0" applyFont="1" applyBorder="1" applyAlignment="1" applyProtection="1">
      <alignment horizontal="left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hidden="1"/>
    </xf>
    <xf numFmtId="0" fontId="3" fillId="0" borderId="45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15" fillId="0" borderId="42" xfId="0" applyFont="1" applyBorder="1" applyAlignment="1" applyProtection="1">
      <alignment horizontal="center" vertical="center"/>
      <protection locked="0" hidden="1"/>
    </xf>
    <xf numFmtId="0" fontId="15" fillId="0" borderId="15" xfId="0" applyFont="1" applyBorder="1" applyAlignment="1" applyProtection="1">
      <alignment horizontal="center" vertical="center"/>
      <protection locked="0" hidden="1"/>
    </xf>
    <xf numFmtId="0" fontId="15" fillId="0" borderId="44" xfId="0" applyFont="1" applyBorder="1" applyAlignment="1" applyProtection="1">
      <alignment horizontal="center" vertical="center"/>
      <protection locked="0" hidden="1"/>
    </xf>
    <xf numFmtId="0" fontId="15" fillId="0" borderId="52" xfId="0" applyFont="1" applyBorder="1" applyAlignment="1" applyProtection="1">
      <alignment horizontal="center" vertical="center"/>
      <protection locked="0" hidden="1"/>
    </xf>
    <xf numFmtId="0" fontId="15" fillId="0" borderId="39" xfId="0" applyFont="1" applyBorder="1" applyAlignment="1" applyProtection="1">
      <alignment horizontal="center" vertical="center"/>
      <protection locked="0" hidden="1"/>
    </xf>
    <xf numFmtId="0" fontId="15" fillId="0" borderId="49" xfId="0" applyFont="1" applyBorder="1" applyAlignment="1" applyProtection="1">
      <alignment horizontal="center" vertical="center"/>
      <protection locked="0" hidden="1"/>
    </xf>
    <xf numFmtId="0" fontId="15" fillId="0" borderId="45" xfId="0" applyFont="1" applyBorder="1" applyAlignment="1" applyProtection="1">
      <alignment horizontal="center" vertical="center"/>
      <protection locked="0" hidden="1"/>
    </xf>
    <xf numFmtId="0" fontId="15" fillId="0" borderId="36" xfId="0" applyFont="1" applyBorder="1" applyAlignment="1" applyProtection="1">
      <alignment horizontal="center" vertical="center"/>
      <protection locked="0" hidden="1"/>
    </xf>
    <xf numFmtId="0" fontId="15" fillId="0" borderId="37" xfId="0" applyFont="1" applyBorder="1" applyAlignment="1" applyProtection="1">
      <alignment horizontal="center" vertical="center"/>
      <protection locked="0" hidden="1"/>
    </xf>
    <xf numFmtId="0" fontId="14" fillId="0" borderId="0" xfId="0" applyFont="1" applyAlignment="1" applyProtection="1">
      <alignment horizontal="right"/>
      <protection hidden="1"/>
    </xf>
    <xf numFmtId="0" fontId="16" fillId="0" borderId="0" xfId="0" applyFont="1" applyAlignment="1" applyProtection="1">
      <alignment horizontal="left"/>
      <protection hidden="1"/>
    </xf>
    <xf numFmtId="0" fontId="15" fillId="0" borderId="50" xfId="0" applyFont="1" applyBorder="1" applyAlignment="1" applyProtection="1">
      <alignment horizontal="center" vertical="center"/>
      <protection locked="0" hidden="1"/>
    </xf>
    <xf numFmtId="0" fontId="15" fillId="0" borderId="47" xfId="0" applyFont="1" applyBorder="1" applyAlignment="1" applyProtection="1">
      <alignment horizontal="center" vertical="center"/>
      <protection locked="0" hidden="1"/>
    </xf>
    <xf numFmtId="0" fontId="15" fillId="0" borderId="48" xfId="0" applyFont="1" applyBorder="1" applyAlignment="1" applyProtection="1">
      <alignment horizontal="center" vertical="center"/>
      <protection locked="0" hidden="1"/>
    </xf>
    <xf numFmtId="0" fontId="14" fillId="0" borderId="36" xfId="0" applyFont="1" applyBorder="1" applyAlignment="1" applyProtection="1">
      <alignment horizontal="center"/>
      <protection hidden="1"/>
    </xf>
    <xf numFmtId="0" fontId="12" fillId="6" borderId="0" xfId="0" applyFont="1" applyFill="1" applyAlignment="1" applyProtection="1">
      <alignment horizontal="center"/>
      <protection hidden="1"/>
    </xf>
    <xf numFmtId="0" fontId="12" fillId="0" borderId="39" xfId="0" applyFont="1" applyBorder="1" applyAlignment="1" applyProtection="1">
      <alignment horizontal="center"/>
      <protection hidden="1"/>
    </xf>
    <xf numFmtId="0" fontId="15" fillId="0" borderId="50" xfId="0" applyFont="1" applyBorder="1" applyAlignment="1" applyProtection="1">
      <alignment horizontal="center" vertical="center" wrapText="1"/>
      <protection locked="0" hidden="1"/>
    </xf>
    <xf numFmtId="0" fontId="15" fillId="0" borderId="47" xfId="0" applyFont="1" applyBorder="1" applyAlignment="1" applyProtection="1">
      <alignment horizontal="center" vertical="center" wrapText="1"/>
      <protection locked="0" hidden="1"/>
    </xf>
    <xf numFmtId="0" fontId="15" fillId="0" borderId="48" xfId="0" applyFont="1" applyBorder="1" applyAlignment="1" applyProtection="1">
      <alignment horizontal="center" vertical="center" wrapText="1"/>
      <protection locked="0" hidden="1"/>
    </xf>
    <xf numFmtId="0" fontId="15" fillId="0" borderId="60" xfId="0" applyFont="1" applyBorder="1" applyAlignment="1" applyProtection="1">
      <alignment horizontal="center" vertical="center" wrapText="1"/>
      <protection locked="0" hidden="1"/>
    </xf>
    <xf numFmtId="0" fontId="15" fillId="0" borderId="0" xfId="0" applyFont="1" applyAlignment="1" applyProtection="1">
      <alignment horizontal="center" vertical="center" wrapText="1"/>
      <protection locked="0" hidden="1"/>
    </xf>
    <xf numFmtId="0" fontId="15" fillId="0" borderId="34" xfId="0" applyFont="1" applyBorder="1" applyAlignment="1" applyProtection="1">
      <alignment horizontal="center" vertical="center" wrapText="1"/>
      <protection locked="0" hidden="1"/>
    </xf>
    <xf numFmtId="0" fontId="15" fillId="0" borderId="45" xfId="0" applyFont="1" applyBorder="1" applyAlignment="1" applyProtection="1">
      <alignment horizontal="center" vertical="center" wrapText="1"/>
      <protection locked="0" hidden="1"/>
    </xf>
    <xf numFmtId="0" fontId="15" fillId="0" borderId="36" xfId="0" applyFont="1" applyBorder="1" applyAlignment="1" applyProtection="1">
      <alignment horizontal="center" vertical="center" wrapText="1"/>
      <protection locked="0" hidden="1"/>
    </xf>
    <xf numFmtId="0" fontId="15" fillId="0" borderId="37" xfId="0" applyFont="1" applyBorder="1" applyAlignment="1" applyProtection="1">
      <alignment horizontal="center" vertical="center" wrapText="1"/>
      <protection locked="0" hidden="1"/>
    </xf>
    <xf numFmtId="0" fontId="13" fillId="0" borderId="39" xfId="0" applyFont="1" applyBorder="1" applyAlignment="1" applyProtection="1">
      <alignment horizontal="center"/>
      <protection locked="0"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37" xfId="0" applyBorder="1" applyAlignment="1" applyProtection="1">
      <alignment horizontal="left" vertical="center"/>
      <protection hidden="1"/>
    </xf>
    <xf numFmtId="0" fontId="0" fillId="0" borderId="50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0" fillId="0" borderId="50" xfId="0" applyBorder="1" applyAlignment="1" applyProtection="1">
      <alignment horizontal="center" vertical="center"/>
      <protection locked="0" hidden="1"/>
    </xf>
    <xf numFmtId="0" fontId="0" fillId="0" borderId="47" xfId="0" applyBorder="1" applyAlignment="1" applyProtection="1">
      <alignment horizontal="center" vertical="center"/>
      <protection locked="0" hidden="1"/>
    </xf>
    <xf numFmtId="0" fontId="0" fillId="0" borderId="48" xfId="0" applyBorder="1" applyAlignment="1" applyProtection="1">
      <alignment horizontal="center" vertical="center"/>
      <protection locked="0" hidden="1"/>
    </xf>
    <xf numFmtId="0" fontId="0" fillId="0" borderId="45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37" xfId="0" applyBorder="1" applyAlignment="1" applyProtection="1">
      <alignment horizontal="center" vertical="center"/>
      <protection locked="0" hidden="1"/>
    </xf>
    <xf numFmtId="0" fontId="33" fillId="0" borderId="50" xfId="0" applyFont="1" applyBorder="1" applyAlignment="1" applyProtection="1">
      <alignment horizontal="center" vertical="center" wrapText="1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31" fillId="7" borderId="0" xfId="0" applyFont="1" applyFill="1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47" xfId="0" applyBorder="1" applyAlignment="1" applyProtection="1">
      <alignment horizontal="left" vertical="center"/>
      <protection hidden="1"/>
    </xf>
    <xf numFmtId="0" fontId="0" fillId="0" borderId="48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34" xfId="0" applyBorder="1" applyAlignment="1" applyProtection="1">
      <alignment horizontal="left" vertical="center"/>
      <protection hidden="1"/>
    </xf>
    <xf numFmtId="0" fontId="14" fillId="0" borderId="39" xfId="0" applyFont="1" applyBorder="1" applyAlignment="1" applyProtection="1">
      <alignment horizontal="center"/>
      <protection locked="0" hidden="1"/>
    </xf>
    <xf numFmtId="176" fontId="14" fillId="0" borderId="39" xfId="0" applyNumberFormat="1" applyFont="1" applyBorder="1" applyAlignment="1" applyProtection="1">
      <alignment horizontal="center"/>
      <protection locked="0" hidden="1"/>
    </xf>
    <xf numFmtId="0" fontId="18" fillId="0" borderId="69" xfId="0" applyFont="1" applyBorder="1" applyAlignment="1" applyProtection="1">
      <alignment horizontal="center" vertical="center"/>
      <protection locked="0" hidden="1"/>
    </xf>
    <xf numFmtId="0" fontId="18" fillId="0" borderId="70" xfId="0" applyFont="1" applyBorder="1" applyAlignment="1" applyProtection="1">
      <alignment horizontal="center" vertical="center"/>
      <protection locked="0" hidden="1"/>
    </xf>
    <xf numFmtId="0" fontId="18" fillId="0" borderId="71" xfId="0" applyFont="1" applyBorder="1" applyAlignment="1" applyProtection="1">
      <alignment horizontal="center" vertical="center"/>
      <protection locked="0" hidden="1"/>
    </xf>
    <xf numFmtId="0" fontId="18" fillId="0" borderId="72" xfId="0" applyFont="1" applyBorder="1" applyAlignment="1" applyProtection="1">
      <alignment horizontal="center" vertical="center"/>
      <protection locked="0" hidden="1"/>
    </xf>
    <xf numFmtId="0" fontId="18" fillId="0" borderId="0" xfId="0" applyFont="1" applyAlignment="1" applyProtection="1">
      <alignment horizontal="left"/>
      <protection hidden="1"/>
    </xf>
    <xf numFmtId="0" fontId="18" fillId="0" borderId="55" xfId="0" applyFont="1" applyBorder="1" applyAlignment="1" applyProtection="1">
      <alignment horizontal="center" vertical="center"/>
      <protection locked="0" hidden="1"/>
    </xf>
    <xf numFmtId="0" fontId="18" fillId="0" borderId="56" xfId="0" applyFont="1" applyBorder="1" applyAlignment="1" applyProtection="1">
      <alignment horizontal="center" vertical="center"/>
      <protection locked="0" hidden="1"/>
    </xf>
    <xf numFmtId="0" fontId="18" fillId="0" borderId="59" xfId="0" applyFont="1" applyBorder="1" applyAlignment="1" applyProtection="1">
      <alignment horizontal="center" vertical="center"/>
      <protection locked="0" hidden="1"/>
    </xf>
    <xf numFmtId="0" fontId="18" fillId="0" borderId="57" xfId="0" applyFont="1" applyBorder="1" applyAlignment="1" applyProtection="1">
      <alignment horizontal="center" vertical="center"/>
      <protection locked="0"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14" fillId="0" borderId="62" xfId="0" applyFont="1" applyBorder="1" applyAlignment="1" applyProtection="1">
      <alignment horizontal="center" vertical="center"/>
      <protection hidden="1"/>
    </xf>
    <xf numFmtId="0" fontId="14" fillId="0" borderId="46" xfId="0" applyFont="1" applyBorder="1" applyAlignment="1" applyProtection="1">
      <alignment horizontal="center" vertical="center"/>
      <protection hidden="1"/>
    </xf>
    <xf numFmtId="0" fontId="14" fillId="0" borderId="47" xfId="0" applyFont="1" applyBorder="1" applyAlignment="1" applyProtection="1">
      <alignment horizontal="center" vertical="center"/>
      <protection hidden="1"/>
    </xf>
    <xf numFmtId="0" fontId="14" fillId="0" borderId="51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 applyProtection="1">
      <alignment horizontal="center" vertical="center"/>
      <protection hidden="1"/>
    </xf>
    <xf numFmtId="0" fontId="14" fillId="0" borderId="48" xfId="0" applyFont="1" applyBorder="1" applyAlignment="1" applyProtection="1">
      <alignment horizontal="center" vertical="center"/>
      <protection hidden="1"/>
    </xf>
    <xf numFmtId="0" fontId="14" fillId="0" borderId="63" xfId="0" applyFont="1" applyBorder="1" applyAlignment="1" applyProtection="1">
      <alignment horizontal="center" vertical="center"/>
      <protection hidden="1"/>
    </xf>
    <xf numFmtId="0" fontId="18" fillId="0" borderId="65" xfId="0" applyFont="1" applyBorder="1" applyAlignment="1" applyProtection="1">
      <alignment horizontal="center" vertical="center"/>
      <protection locked="0" hidden="1"/>
    </xf>
    <xf numFmtId="0" fontId="18" fillId="0" borderId="66" xfId="0" applyFont="1" applyBorder="1" applyAlignment="1" applyProtection="1">
      <alignment horizontal="center" vertical="center"/>
      <protection locked="0" hidden="1"/>
    </xf>
    <xf numFmtId="0" fontId="18" fillId="0" borderId="67" xfId="0" applyFont="1" applyBorder="1" applyAlignment="1" applyProtection="1">
      <alignment horizontal="center" vertical="center"/>
      <protection locked="0" hidden="1"/>
    </xf>
    <xf numFmtId="0" fontId="18" fillId="0" borderId="30" xfId="0" applyFont="1" applyBorder="1" applyAlignment="1" applyProtection="1">
      <alignment horizontal="center" vertical="center"/>
      <protection locked="0" hidden="1"/>
    </xf>
    <xf numFmtId="0" fontId="18" fillId="0" borderId="31" xfId="0" applyFont="1" applyBorder="1" applyAlignment="1" applyProtection="1">
      <alignment horizontal="center" vertical="center"/>
      <protection locked="0" hidden="1"/>
    </xf>
    <xf numFmtId="0" fontId="18" fillId="0" borderId="32" xfId="0" applyFont="1" applyBorder="1" applyAlignment="1" applyProtection="1">
      <alignment horizontal="center" vertical="center"/>
      <protection locked="0" hidden="1"/>
    </xf>
    <xf numFmtId="0" fontId="14" fillId="0" borderId="39" xfId="0" applyFont="1" applyBorder="1" applyAlignment="1" applyProtection="1">
      <alignment horizontal="center"/>
      <protection hidden="1"/>
    </xf>
    <xf numFmtId="0" fontId="20" fillId="0" borderId="0" xfId="2" applyFont="1" applyAlignment="1" applyProtection="1">
      <alignment horizontal="left" vertical="center"/>
      <protection hidden="1"/>
    </xf>
    <xf numFmtId="0" fontId="20" fillId="0" borderId="0" xfId="2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18" fillId="0" borderId="78" xfId="0" applyFont="1" applyBorder="1" applyAlignment="1" applyProtection="1">
      <alignment horizontal="center" vertical="center"/>
      <protection hidden="1"/>
    </xf>
    <xf numFmtId="0" fontId="18" fillId="0" borderId="71" xfId="0" applyFont="1" applyBorder="1" applyAlignment="1" applyProtection="1">
      <alignment horizontal="center" vertical="center"/>
      <protection hidden="1"/>
    </xf>
    <xf numFmtId="0" fontId="14" fillId="0" borderId="55" xfId="0" applyFont="1" applyBorder="1" applyAlignment="1" applyProtection="1">
      <alignment horizontal="center" vertical="center"/>
      <protection locked="0"/>
    </xf>
    <xf numFmtId="0" fontId="14" fillId="0" borderId="56" xfId="0" applyFont="1" applyBorder="1" applyAlignment="1" applyProtection="1">
      <alignment horizontal="center" vertical="center"/>
      <protection locked="0"/>
    </xf>
    <xf numFmtId="0" fontId="14" fillId="0" borderId="57" xfId="0" applyFont="1" applyBorder="1" applyAlignment="1" applyProtection="1">
      <alignment horizontal="center" vertical="center"/>
      <protection locked="0"/>
    </xf>
    <xf numFmtId="0" fontId="18" fillId="0" borderId="53" xfId="0" applyFont="1" applyBorder="1" applyAlignment="1" applyProtection="1">
      <alignment horizontal="center" vertical="center"/>
      <protection hidden="1"/>
    </xf>
    <xf numFmtId="0" fontId="18" fillId="0" borderId="54" xfId="0" applyFont="1" applyBorder="1" applyAlignment="1" applyProtection="1">
      <alignment horizontal="center" vertical="center"/>
      <protection hidden="1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2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hidden="1"/>
    </xf>
    <xf numFmtId="0" fontId="14" fillId="0" borderId="74" xfId="0" applyFont="1" applyBorder="1" applyAlignment="1" applyProtection="1">
      <alignment horizontal="center" vertical="center"/>
      <protection hidden="1"/>
    </xf>
    <xf numFmtId="0" fontId="14" fillId="0" borderId="75" xfId="0" applyFont="1" applyBorder="1" applyAlignment="1" applyProtection="1">
      <alignment horizontal="center" vertical="center"/>
      <protection hidden="1"/>
    </xf>
    <xf numFmtId="0" fontId="14" fillId="0" borderId="76" xfId="0" applyFont="1" applyBorder="1" applyAlignment="1" applyProtection="1">
      <alignment horizontal="center" vertical="center"/>
      <protection hidden="1"/>
    </xf>
    <xf numFmtId="0" fontId="14" fillId="0" borderId="77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hidden="1"/>
    </xf>
    <xf numFmtId="0" fontId="18" fillId="0" borderId="59" xfId="0" applyFont="1" applyBorder="1" applyAlignment="1" applyProtection="1">
      <alignment horizontal="center" vertical="center"/>
      <protection hidden="1"/>
    </xf>
    <xf numFmtId="49" fontId="8" fillId="3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20" fillId="0" borderId="39" xfId="2" applyFont="1" applyBorder="1" applyAlignment="1" applyProtection="1">
      <alignment horizontal="center" vertical="center"/>
      <protection locked="0"/>
    </xf>
    <xf numFmtId="0" fontId="20" fillId="0" borderId="0" xfId="2" applyFont="1" applyAlignment="1" applyProtection="1">
      <alignment horizontal="right" vertical="center"/>
      <protection locked="0"/>
    </xf>
  </cellXfs>
  <cellStyles count="3">
    <cellStyle name="標準" xfId="0" builtinId="0"/>
    <cellStyle name="標準 3" xfId="1" xr:uid="{00000000-0005-0000-0000-000001000000}"/>
    <cellStyle name="標準_健康に関する申立書" xfId="2" xr:uid="{00000000-0005-0000-0000-000002000000}"/>
  </cellStyles>
  <dxfs count="0"/>
  <tableStyles count="0" defaultTableStyle="TableStyleMedium2" defaultPivotStyle="PivotStyleLight16"/>
  <colors>
    <mruColors>
      <color rgb="FFFF3399"/>
      <color rgb="FFCC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B3:I33"/>
  <sheetViews>
    <sheetView showGridLines="0" showRowColHeaders="0" tabSelected="1" view="pageBreakPreview" zoomScale="90" zoomScaleNormal="90" zoomScaleSheetLayoutView="90" workbookViewId="0">
      <selection activeCell="B3" sqref="B3:I5"/>
    </sheetView>
  </sheetViews>
  <sheetFormatPr defaultColWidth="9" defaultRowHeight="18.75" x14ac:dyDescent="0.15"/>
  <cols>
    <col min="1" max="1" width="9" style="1"/>
    <col min="2" max="2" width="10" style="1" customWidth="1"/>
    <col min="3" max="3" width="12.625" style="1" customWidth="1"/>
    <col min="4" max="8" width="10" style="1" customWidth="1"/>
    <col min="9" max="9" width="11.625" style="1" customWidth="1"/>
    <col min="10" max="16384" width="9" style="1"/>
  </cols>
  <sheetData>
    <row r="3" spans="2:9" x14ac:dyDescent="0.15">
      <c r="B3" s="164" t="s">
        <v>1597</v>
      </c>
      <c r="C3" s="164"/>
      <c r="D3" s="164"/>
      <c r="E3" s="164"/>
      <c r="F3" s="164"/>
      <c r="G3" s="164"/>
      <c r="H3" s="164"/>
      <c r="I3" s="164"/>
    </row>
    <row r="4" spans="2:9" x14ac:dyDescent="0.15">
      <c r="B4" s="164"/>
      <c r="C4" s="164"/>
      <c r="D4" s="164"/>
      <c r="E4" s="164"/>
      <c r="F4" s="164"/>
      <c r="G4" s="164"/>
      <c r="H4" s="164"/>
      <c r="I4" s="164"/>
    </row>
    <row r="5" spans="2:9" x14ac:dyDescent="0.15">
      <c r="B5" s="164"/>
      <c r="C5" s="164"/>
      <c r="D5" s="164"/>
      <c r="E5" s="164"/>
      <c r="F5" s="164"/>
      <c r="G5" s="164"/>
      <c r="H5" s="164"/>
      <c r="I5" s="164"/>
    </row>
    <row r="7" spans="2:9" ht="19.5" thickBot="1" x14ac:dyDescent="0.2"/>
    <row r="8" spans="2:9" ht="26.25" customHeight="1" x14ac:dyDescent="0.15">
      <c r="B8" s="165" t="s">
        <v>14</v>
      </c>
      <c r="C8" s="166"/>
      <c r="D8" s="169" t="str">
        <f>IF($D$10="","",VLOOKUP($D$10,登録データ!K2:O79,2,FALSE))</f>
        <v/>
      </c>
      <c r="E8" s="169"/>
      <c r="F8" s="169"/>
      <c r="G8" s="169"/>
      <c r="H8" s="169"/>
      <c r="I8" s="170"/>
    </row>
    <row r="9" spans="2:9" ht="26.25" customHeight="1" x14ac:dyDescent="0.15">
      <c r="B9" s="167"/>
      <c r="C9" s="168"/>
      <c r="D9" s="171"/>
      <c r="E9" s="171"/>
      <c r="F9" s="171"/>
      <c r="G9" s="171"/>
      <c r="H9" s="171"/>
      <c r="I9" s="172"/>
    </row>
    <row r="10" spans="2:9" ht="26.25" customHeight="1" x14ac:dyDescent="0.15">
      <c r="B10" s="167" t="s">
        <v>0</v>
      </c>
      <c r="C10" s="168"/>
      <c r="D10" s="175"/>
      <c r="E10" s="175"/>
      <c r="F10" s="175"/>
      <c r="G10" s="175"/>
      <c r="H10" s="175"/>
      <c r="I10" s="176"/>
    </row>
    <row r="11" spans="2:9" ht="26.25" customHeight="1" thickBot="1" x14ac:dyDescent="0.2">
      <c r="B11" s="173"/>
      <c r="C11" s="174"/>
      <c r="D11" s="177"/>
      <c r="E11" s="177"/>
      <c r="F11" s="177"/>
      <c r="G11" s="177"/>
      <c r="H11" s="177"/>
      <c r="I11" s="178"/>
    </row>
    <row r="12" spans="2:9" ht="19.5" x14ac:dyDescent="0.15">
      <c r="B12" s="2"/>
      <c r="C12" s="2"/>
    </row>
    <row r="13" spans="2:9" ht="20.25" thickBot="1" x14ac:dyDescent="0.2">
      <c r="B13" s="2"/>
      <c r="C13" s="2"/>
    </row>
    <row r="14" spans="2:9" ht="19.5" x14ac:dyDescent="0.15">
      <c r="B14" s="187" t="s">
        <v>1</v>
      </c>
      <c r="C14" s="188"/>
      <c r="D14" s="152"/>
      <c r="E14" s="153"/>
      <c r="F14" s="153"/>
      <c r="G14" s="153"/>
      <c r="H14" s="154"/>
      <c r="I14" s="155" t="s">
        <v>2</v>
      </c>
    </row>
    <row r="15" spans="2:9" x14ac:dyDescent="0.15">
      <c r="B15" s="134" t="s">
        <v>3</v>
      </c>
      <c r="C15" s="135"/>
      <c r="D15" s="158"/>
      <c r="E15" s="159"/>
      <c r="F15" s="159"/>
      <c r="G15" s="159"/>
      <c r="H15" s="160"/>
      <c r="I15" s="156"/>
    </row>
    <row r="16" spans="2:9" ht="19.5" thickBot="1" x14ac:dyDescent="0.2">
      <c r="B16" s="185"/>
      <c r="C16" s="186"/>
      <c r="D16" s="190"/>
      <c r="E16" s="191"/>
      <c r="F16" s="191"/>
      <c r="G16" s="191"/>
      <c r="H16" s="192"/>
      <c r="I16" s="189"/>
    </row>
    <row r="17" spans="2:9" ht="20.25" thickTop="1" x14ac:dyDescent="0.15">
      <c r="B17" s="179" t="s">
        <v>4</v>
      </c>
      <c r="C17" s="180"/>
      <c r="D17" s="181"/>
      <c r="E17" s="181"/>
      <c r="F17" s="181"/>
      <c r="G17" s="181"/>
      <c r="H17" s="181"/>
      <c r="I17" s="182" t="s">
        <v>2</v>
      </c>
    </row>
    <row r="18" spans="2:9" x14ac:dyDescent="0.15">
      <c r="B18" s="134" t="s">
        <v>5</v>
      </c>
      <c r="C18" s="135"/>
      <c r="D18" s="193"/>
      <c r="E18" s="193"/>
      <c r="F18" s="193"/>
      <c r="G18" s="193"/>
      <c r="H18" s="193"/>
      <c r="I18" s="183"/>
    </row>
    <row r="19" spans="2:9" ht="19.5" thickBot="1" x14ac:dyDescent="0.2">
      <c r="B19" s="185"/>
      <c r="C19" s="186"/>
      <c r="D19" s="194"/>
      <c r="E19" s="194"/>
      <c r="F19" s="194"/>
      <c r="G19" s="194"/>
      <c r="H19" s="194"/>
      <c r="I19" s="184"/>
    </row>
    <row r="20" spans="2:9" ht="20.25" thickTop="1" x14ac:dyDescent="0.15">
      <c r="B20" s="129" t="s">
        <v>6</v>
      </c>
      <c r="C20" s="130"/>
      <c r="D20" s="131"/>
      <c r="E20" s="132"/>
      <c r="F20" s="132"/>
      <c r="G20" s="132"/>
      <c r="H20" s="132"/>
      <c r="I20" s="133"/>
    </row>
    <row r="21" spans="2:9" x14ac:dyDescent="0.15">
      <c r="B21" s="134" t="s">
        <v>7</v>
      </c>
      <c r="C21" s="135"/>
      <c r="D21" s="144"/>
      <c r="E21" s="145"/>
      <c r="F21" s="145"/>
      <c r="G21" s="145"/>
      <c r="H21" s="145"/>
      <c r="I21" s="146"/>
    </row>
    <row r="22" spans="2:9" ht="19.5" thickBot="1" x14ac:dyDescent="0.2">
      <c r="B22" s="136"/>
      <c r="C22" s="137"/>
      <c r="D22" s="147"/>
      <c r="E22" s="148"/>
      <c r="F22" s="148"/>
      <c r="G22" s="148"/>
      <c r="H22" s="148"/>
      <c r="I22" s="149"/>
    </row>
    <row r="23" spans="2:9" ht="20.25" thickBot="1" x14ac:dyDescent="0.2">
      <c r="B23" s="2"/>
      <c r="C23" s="2"/>
    </row>
    <row r="24" spans="2:9" x14ac:dyDescent="0.15">
      <c r="B24" s="150" t="s">
        <v>8</v>
      </c>
      <c r="C24" s="151"/>
      <c r="D24" s="152"/>
      <c r="E24" s="153"/>
      <c r="F24" s="153"/>
      <c r="G24" s="153"/>
      <c r="H24" s="154"/>
      <c r="I24" s="155" t="s">
        <v>2</v>
      </c>
    </row>
    <row r="25" spans="2:9" x14ac:dyDescent="0.15">
      <c r="B25" s="134" t="s">
        <v>9</v>
      </c>
      <c r="C25" s="135"/>
      <c r="D25" s="158"/>
      <c r="E25" s="159"/>
      <c r="F25" s="159"/>
      <c r="G25" s="159"/>
      <c r="H25" s="160"/>
      <c r="I25" s="156"/>
    </row>
    <row r="26" spans="2:9" x14ac:dyDescent="0.15">
      <c r="B26" s="134"/>
      <c r="C26" s="135"/>
      <c r="D26" s="161"/>
      <c r="E26" s="162"/>
      <c r="F26" s="162"/>
      <c r="G26" s="162"/>
      <c r="H26" s="163"/>
      <c r="I26" s="157"/>
    </row>
    <row r="27" spans="2:9" ht="19.5" x14ac:dyDescent="0.15">
      <c r="B27" s="134" t="s">
        <v>10</v>
      </c>
      <c r="C27" s="135"/>
      <c r="D27" s="142"/>
      <c r="E27" s="142"/>
      <c r="F27" s="142"/>
      <c r="G27" s="142"/>
      <c r="H27" s="142"/>
      <c r="I27" s="143"/>
    </row>
    <row r="28" spans="2:9" ht="19.5" x14ac:dyDescent="0.15">
      <c r="B28" s="134" t="s">
        <v>11</v>
      </c>
      <c r="C28" s="135"/>
      <c r="D28" s="142"/>
      <c r="E28" s="142"/>
      <c r="F28" s="142"/>
      <c r="G28" s="142"/>
      <c r="H28" s="142"/>
      <c r="I28" s="143"/>
    </row>
    <row r="29" spans="2:9" ht="19.5" x14ac:dyDescent="0.15">
      <c r="B29" s="134" t="s">
        <v>12</v>
      </c>
      <c r="C29" s="135"/>
      <c r="D29" s="142"/>
      <c r="E29" s="142"/>
      <c r="F29" s="142"/>
      <c r="G29" s="142"/>
      <c r="H29" s="142"/>
      <c r="I29" s="143"/>
    </row>
    <row r="30" spans="2:9" x14ac:dyDescent="0.15">
      <c r="B30" s="134" t="s">
        <v>13</v>
      </c>
      <c r="C30" s="135"/>
      <c r="D30" s="138"/>
      <c r="E30" s="138"/>
      <c r="F30" s="138"/>
      <c r="G30" s="138"/>
      <c r="H30" s="138"/>
      <c r="I30" s="139"/>
    </row>
    <row r="31" spans="2:9" x14ac:dyDescent="0.15">
      <c r="B31" s="134"/>
      <c r="C31" s="135"/>
      <c r="D31" s="138"/>
      <c r="E31" s="138"/>
      <c r="F31" s="138"/>
      <c r="G31" s="138"/>
      <c r="H31" s="138"/>
      <c r="I31" s="139"/>
    </row>
    <row r="32" spans="2:9" x14ac:dyDescent="0.15">
      <c r="B32" s="134"/>
      <c r="C32" s="135"/>
      <c r="D32" s="138"/>
      <c r="E32" s="138"/>
      <c r="F32" s="138"/>
      <c r="G32" s="138"/>
      <c r="H32" s="138"/>
      <c r="I32" s="139"/>
    </row>
    <row r="33" spans="2:9" ht="56.25" customHeight="1" thickBot="1" x14ac:dyDescent="0.2">
      <c r="B33" s="136"/>
      <c r="C33" s="137"/>
      <c r="D33" s="140"/>
      <c r="E33" s="140"/>
      <c r="F33" s="140"/>
      <c r="G33" s="140"/>
      <c r="H33" s="140"/>
      <c r="I33" s="141"/>
    </row>
  </sheetData>
  <sheetProtection algorithmName="SHA-512" hashValue="0t9NmQpBFnOwO+jtICpteNOnQrSiHyjZLwu9IUNBfjEtfJekeWyWu/A4u5wMfXmgYXQNpCUE3wAJdu1rD1SAVg==" saltValue="ZFEmKanVdVo9c9zOfytCgw==" spinCount="100000" sheet="1" objects="1" scenarios="1"/>
  <mergeCells count="32">
    <mergeCell ref="D25:H26"/>
    <mergeCell ref="B3:I5"/>
    <mergeCell ref="B8:C9"/>
    <mergeCell ref="D8:I9"/>
    <mergeCell ref="B10:C11"/>
    <mergeCell ref="D10:I11"/>
    <mergeCell ref="B17:C17"/>
    <mergeCell ref="D17:H17"/>
    <mergeCell ref="I17:I19"/>
    <mergeCell ref="B18:C19"/>
    <mergeCell ref="B14:C14"/>
    <mergeCell ref="D14:H14"/>
    <mergeCell ref="I14:I16"/>
    <mergeCell ref="B15:C16"/>
    <mergeCell ref="D15:H16"/>
    <mergeCell ref="D18:H19"/>
    <mergeCell ref="B20:C20"/>
    <mergeCell ref="D20:I20"/>
    <mergeCell ref="B30:C33"/>
    <mergeCell ref="D30:I33"/>
    <mergeCell ref="B27:C27"/>
    <mergeCell ref="D27:I27"/>
    <mergeCell ref="B28:C28"/>
    <mergeCell ref="D28:I28"/>
    <mergeCell ref="B29:C29"/>
    <mergeCell ref="D29:I29"/>
    <mergeCell ref="B21:C22"/>
    <mergeCell ref="D21:I22"/>
    <mergeCell ref="B24:C24"/>
    <mergeCell ref="D24:H24"/>
    <mergeCell ref="I24:I26"/>
    <mergeCell ref="B25:C26"/>
  </mergeCells>
  <phoneticPr fontId="2"/>
  <dataValidations count="3">
    <dataValidation imeMode="halfAlpha" allowBlank="1" showInputMessage="1" showErrorMessage="1" sqref="D27:I29" xr:uid="{00000000-0002-0000-0000-000000000000}"/>
    <dataValidation imeMode="hiragana" allowBlank="1" showInputMessage="1" showErrorMessage="1" sqref="D15:H16 D18:H19 D25:H26 D30:I33" xr:uid="{00000000-0002-0000-0000-000001000000}"/>
    <dataValidation imeMode="halfKatakana" allowBlank="1" showInputMessage="1" showErrorMessage="1" sqref="D24:H24 D20:I20 D17:H17 D14:H14 D8:I9" xr:uid="{00000000-0002-0000-0000-000002000000}"/>
  </dataValidations>
  <pageMargins left="0.7" right="0.7" top="0.75" bottom="0.75" header="0.3" footer="0.3"/>
  <pageSetup paperSize="9" scale="86" orientation="portrait" horizontalDpi="150" verticalDpi="15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E77C62-3EEE-4A6F-9C8F-4AAACC401708}">
          <x14:formula1>
            <xm:f>登録データ!$K$2:$K$79</xm:f>
          </x14:formula1>
          <xm:sqref>D10:I11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D5554-F02E-4D5E-9BA2-1956E3C04750}">
  <sheetPr codeName="Sheet10"/>
  <dimension ref="A1:E3"/>
  <sheetViews>
    <sheetView workbookViewId="0">
      <selection activeCell="A3" sqref="A3"/>
    </sheetView>
  </sheetViews>
  <sheetFormatPr defaultRowHeight="13.5" x14ac:dyDescent="0.15"/>
  <cols>
    <col min="1" max="6" width="16.125" customWidth="1"/>
  </cols>
  <sheetData>
    <row r="1" spans="1:5" x14ac:dyDescent="0.15">
      <c r="A1" t="s">
        <v>1574</v>
      </c>
    </row>
    <row r="2" spans="1:5" x14ac:dyDescent="0.15">
      <c r="A2" t="s">
        <v>880</v>
      </c>
      <c r="B2" t="s">
        <v>1575</v>
      </c>
      <c r="C2" t="s">
        <v>920</v>
      </c>
      <c r="D2" t="s">
        <v>886</v>
      </c>
      <c r="E2" t="s">
        <v>884</v>
      </c>
    </row>
    <row r="3" spans="1:5" x14ac:dyDescent="0.15">
      <c r="A3" t="str">
        <f>IF(基本情報登録!D10="","",VLOOKUP(基本情報登録!D10,登録データ!K2:O79,3,FALSE))</f>
        <v/>
      </c>
      <c r="B3" t="str">
        <f>IF(A3="","",VLOOKUP(基本情報登録!$D$10,登録データ!K2:O79,2,FALSE))</f>
        <v/>
      </c>
      <c r="C3" t="str">
        <f>IF(B3="","",VLOOKUP(基本情報登録!$D$10,登録データ!K2:O79,1,FALSE))</f>
        <v/>
      </c>
      <c r="D3" t="str">
        <f>IF(C3="","",VLOOKUP(基本情報登録!$D$10,登録データ!K2:O79,4,FALSE))</f>
        <v/>
      </c>
      <c r="E3" t="str">
        <f>IF(D3="","",VLOOKUP(基本情報登録!$D$10,登録データ!K2:O79,5,FALSE))</f>
        <v/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A689C-6305-4564-B595-4BAF0CE29E86}">
  <sheetPr codeName="Sheet11"/>
  <dimension ref="A1:T46"/>
  <sheetViews>
    <sheetView workbookViewId="0">
      <selection activeCell="B2" sqref="B2"/>
    </sheetView>
  </sheetViews>
  <sheetFormatPr defaultRowHeight="13.5" x14ac:dyDescent="0.15"/>
  <cols>
    <col min="2" max="4" width="14.875" customWidth="1"/>
    <col min="5" max="5" width="24.25" customWidth="1"/>
    <col min="8" max="8" width="15" customWidth="1"/>
    <col min="17" max="17" width="21.125" customWidth="1"/>
    <col min="18" max="18" width="12.75" customWidth="1"/>
  </cols>
  <sheetData>
    <row r="1" spans="1:20" x14ac:dyDescent="0.15">
      <c r="A1" t="s">
        <v>919</v>
      </c>
      <c r="B1" s="3" t="s">
        <v>880</v>
      </c>
      <c r="C1" s="3" t="s">
        <v>881</v>
      </c>
      <c r="D1" s="3" t="s">
        <v>920</v>
      </c>
      <c r="E1" s="3" t="s">
        <v>886</v>
      </c>
      <c r="F1" s="3" t="s">
        <v>882</v>
      </c>
      <c r="G1" s="3" t="s">
        <v>883</v>
      </c>
      <c r="H1" s="3" t="s">
        <v>884</v>
      </c>
      <c r="I1" s="3" t="s">
        <v>885</v>
      </c>
      <c r="J1" s="3" t="s">
        <v>921</v>
      </c>
      <c r="K1" s="3" t="s">
        <v>922</v>
      </c>
      <c r="L1" s="3" t="s">
        <v>923</v>
      </c>
      <c r="M1" s="3" t="s">
        <v>924</v>
      </c>
      <c r="N1" s="3" t="s">
        <v>925</v>
      </c>
      <c r="O1" s="3" t="s">
        <v>926</v>
      </c>
    </row>
    <row r="2" spans="1:20" x14ac:dyDescent="0.15">
      <c r="A2">
        <v>1</v>
      </c>
      <c r="B2" t="str">
        <f>IF('様式1(女子)'!D16="","",'様式1(女子)'!D16+200000000)</f>
        <v/>
      </c>
      <c r="C2" t="str">
        <f>IF(B2="","",CONCATENATE(R2," ","(",T2,")"))</f>
        <v/>
      </c>
      <c r="D2" t="str">
        <f>IF(C2="","",CONCATENATE(S2," ","(",T2,")"))</f>
        <v/>
      </c>
      <c r="E2" t="str">
        <f ca="1">IF($C2="","",CONCATENATE(VLOOKUP(OFFSET('様式1(女子)'!$D$14,2*A2,0),登録データ!$A$3:$J$2500,9,FALSE)," ",VLOOKUP(OFFSET('様式1(女子)'!$D$14,2*A2,0),登録データ!$A$3:$M$2500,10,FALSE)," ","
(",LEFT(VLOOKUP(OFFSET('様式1(女子)'!$D$14,2*A2,0),登録データ!$A$3:$M$2500,8,FALSE),2),")
"))</f>
        <v/>
      </c>
      <c r="F2" t="str">
        <f t="shared" ref="F2:F14" si="0">IF(B2="","",2)</f>
        <v/>
      </c>
      <c r="G2" t="str">
        <f>IF(B2="","",VLOOKUP(基本情報登録!$D$10,登録データ!$K$2:$N$79,3,FALSE))</f>
        <v/>
      </c>
      <c r="H2" t="str">
        <f>IF(B2="","",VLOOKUP(Q2,登録データ!$A$3:$V$2000,5,FALSE))</f>
        <v/>
      </c>
      <c r="I2">
        <f t="shared" ref="I2:I13" si="1">Q2</f>
        <v>0</v>
      </c>
      <c r="M2" t="str">
        <f>IF(B2="","",'様式1(女子)'!$BA$13)</f>
        <v/>
      </c>
      <c r="Q2">
        <f>'様式1(女子)'!D16</f>
        <v>0</v>
      </c>
      <c r="R2" t="str">
        <f>'様式1(女子)'!E16</f>
        <v/>
      </c>
      <c r="S2" t="str">
        <f>'様式1(女子)'!F16</f>
        <v/>
      </c>
      <c r="T2" t="str">
        <f>'様式1(女子)'!G16</f>
        <v/>
      </c>
    </row>
    <row r="3" spans="1:20" x14ac:dyDescent="0.15">
      <c r="A3">
        <v>2</v>
      </c>
      <c r="B3" t="str">
        <f>IF('様式1(女子)'!D18="","",'様式1(女子)'!D18+200000000)</f>
        <v/>
      </c>
      <c r="C3" t="str">
        <f t="shared" ref="C3:C14" si="2">IF(B3="","",CONCATENATE(R3," ","(",T3,")"))</f>
        <v/>
      </c>
      <c r="D3" t="str">
        <f t="shared" ref="D3:D14" si="3">IF(C3="","",CONCATENATE(S3," ","(",T3,")"))</f>
        <v/>
      </c>
      <c r="E3" t="str">
        <f ca="1">IF($C3="","",CONCATENATE(VLOOKUP(OFFSET('様式1(女子)'!$D$14,2*A3,0),登録データ!$A$3:$J$2500,9,FALSE)," ",VLOOKUP(OFFSET('様式1(女子)'!$D$14,2*A3,0),登録データ!$A$3:$M$2500,10,FALSE)," ","
(",LEFT(VLOOKUP(OFFSET('様式1(女子)'!$D$14,2*A3,0),登録データ!$A$3:$M$2500,8,FALSE),2),")
"))</f>
        <v/>
      </c>
      <c r="F3" t="str">
        <f t="shared" si="0"/>
        <v/>
      </c>
      <c r="G3" t="str">
        <f>IF(B3="","",VLOOKUP(基本情報登録!$D$10,登録データ!$K$2:$N$79,3,FALSE))</f>
        <v/>
      </c>
      <c r="H3" t="str">
        <f>IF(B3="","",VLOOKUP(Q3,登録データ!$A$3:$V$2000,5,FALSE))</f>
        <v/>
      </c>
      <c r="I3">
        <f t="shared" si="1"/>
        <v>0</v>
      </c>
      <c r="M3" t="str">
        <f>IF(B3="","",'様式1(女子)'!$BA$13)</f>
        <v/>
      </c>
      <c r="Q3">
        <f>'様式1(女子)'!D18</f>
        <v>0</v>
      </c>
      <c r="R3" t="str">
        <f>'様式1(女子)'!E18</f>
        <v/>
      </c>
      <c r="S3" t="str">
        <f>'様式1(女子)'!F18</f>
        <v/>
      </c>
      <c r="T3" t="str">
        <f>'様式1(女子)'!G18</f>
        <v/>
      </c>
    </row>
    <row r="4" spans="1:20" x14ac:dyDescent="0.15">
      <c r="A4">
        <v>3</v>
      </c>
      <c r="B4" t="str">
        <f>IF('様式1(女子)'!D20="","",'様式1(女子)'!D20+200000000)</f>
        <v/>
      </c>
      <c r="C4" t="str">
        <f t="shared" si="2"/>
        <v/>
      </c>
      <c r="D4" t="str">
        <f t="shared" si="3"/>
        <v/>
      </c>
      <c r="E4" t="str">
        <f ca="1">IF($C4="","",CONCATENATE(VLOOKUP(OFFSET('様式1(女子)'!$D$14,2*A4,0),登録データ!$A$3:$J$2500,9,FALSE)," ",VLOOKUP(OFFSET('様式1(女子)'!$D$14,2*A4,0),登録データ!$A$3:$M$2500,10,FALSE)," ","
(",LEFT(VLOOKUP(OFFSET('様式1(女子)'!$D$14,2*A4,0),登録データ!$A$3:$M$2500,8,FALSE),2),")
"))</f>
        <v/>
      </c>
      <c r="F4" t="str">
        <f t="shared" si="0"/>
        <v/>
      </c>
      <c r="G4" t="str">
        <f>IF(B4="","",VLOOKUP(基本情報登録!$D$10,登録データ!$K$2:$N$79,3,FALSE))</f>
        <v/>
      </c>
      <c r="H4" t="str">
        <f>IF(B4="","",VLOOKUP(Q4,登録データ!$A$3:$V$2000,5,FALSE))</f>
        <v/>
      </c>
      <c r="I4">
        <f t="shared" si="1"/>
        <v>0</v>
      </c>
      <c r="M4" t="str">
        <f>IF(B4="","",'様式1(女子)'!$BA$13)</f>
        <v/>
      </c>
      <c r="Q4">
        <f>'様式1(女子)'!D20</f>
        <v>0</v>
      </c>
      <c r="R4" t="str">
        <f>'様式1(女子)'!E20</f>
        <v/>
      </c>
      <c r="S4" t="str">
        <f>'様式1(女子)'!F20</f>
        <v/>
      </c>
      <c r="T4" t="str">
        <f>'様式1(女子)'!G20</f>
        <v/>
      </c>
    </row>
    <row r="5" spans="1:20" x14ac:dyDescent="0.15">
      <c r="A5">
        <v>4</v>
      </c>
      <c r="B5" t="str">
        <f>IF('様式1(女子)'!D22="","",'様式1(女子)'!D22+200000000)</f>
        <v/>
      </c>
      <c r="C5" t="str">
        <f t="shared" si="2"/>
        <v/>
      </c>
      <c r="D5" t="str">
        <f t="shared" si="3"/>
        <v/>
      </c>
      <c r="E5" t="str">
        <f ca="1">IF($C5="","",CONCATENATE(VLOOKUP(OFFSET('様式1(女子)'!$D$14,2*A5,0),登録データ!$A$3:$J$2500,9,FALSE)," ",VLOOKUP(OFFSET('様式1(女子)'!$D$14,2*A5,0),登録データ!$A$3:$M$2500,10,FALSE)," ","
(",LEFT(VLOOKUP(OFFSET('様式1(女子)'!$D$14,2*A5,0),登録データ!$A$3:$M$2500,8,FALSE),2),")
"))</f>
        <v/>
      </c>
      <c r="F5" t="str">
        <f t="shared" si="0"/>
        <v/>
      </c>
      <c r="G5" t="str">
        <f>IF(B5="","",VLOOKUP(基本情報登録!$D$10,登録データ!$K$2:$N$79,3,FALSE))</f>
        <v/>
      </c>
      <c r="H5" t="str">
        <f>IF(B5="","",VLOOKUP(Q5,登録データ!$A$3:$V$2000,5,FALSE))</f>
        <v/>
      </c>
      <c r="I5">
        <f t="shared" si="1"/>
        <v>0</v>
      </c>
      <c r="M5" t="str">
        <f>IF(B5="","",'様式1(女子)'!$BA$13)</f>
        <v/>
      </c>
      <c r="Q5">
        <f>'様式1(女子)'!D22</f>
        <v>0</v>
      </c>
      <c r="R5" t="str">
        <f>'様式1(女子)'!E22</f>
        <v/>
      </c>
      <c r="S5" t="str">
        <f>'様式1(女子)'!F22</f>
        <v/>
      </c>
      <c r="T5" t="str">
        <f>'様式1(女子)'!G22</f>
        <v/>
      </c>
    </row>
    <row r="6" spans="1:20" x14ac:dyDescent="0.15">
      <c r="A6">
        <v>5</v>
      </c>
      <c r="B6" t="str">
        <f>IF('様式1(女子)'!D24="","",'様式1(女子)'!D24+200000000)</f>
        <v/>
      </c>
      <c r="C6" t="str">
        <f t="shared" si="2"/>
        <v/>
      </c>
      <c r="D6" t="str">
        <f t="shared" si="3"/>
        <v/>
      </c>
      <c r="E6" t="str">
        <f ca="1">IF($C6="","",CONCATENATE(VLOOKUP(OFFSET('様式1(女子)'!$D$14,2*A6,0),登録データ!$A$3:$J$2500,9,FALSE)," ",VLOOKUP(OFFSET('様式1(女子)'!$D$14,2*A6,0),登録データ!$A$3:$M$2500,10,FALSE)," ","
(",LEFT(VLOOKUP(OFFSET('様式1(女子)'!$D$14,2*A6,0),登録データ!$A$3:$M$2500,8,FALSE),2),")
"))</f>
        <v/>
      </c>
      <c r="F6" t="str">
        <f t="shared" si="0"/>
        <v/>
      </c>
      <c r="G6" t="str">
        <f>IF(B6="","",VLOOKUP(基本情報登録!$D$10,登録データ!$K$2:$N$79,3,FALSE))</f>
        <v/>
      </c>
      <c r="H6" t="str">
        <f>IF(B6="","",VLOOKUP(Q6,登録データ!$A$3:$V$2000,5,FALSE))</f>
        <v/>
      </c>
      <c r="I6">
        <f t="shared" si="1"/>
        <v>0</v>
      </c>
      <c r="M6" t="str">
        <f>IF(B6="","",'様式1(女子)'!$BA$13)</f>
        <v/>
      </c>
      <c r="Q6">
        <f>'様式1(女子)'!D24</f>
        <v>0</v>
      </c>
      <c r="R6" t="str">
        <f>'様式1(女子)'!E24</f>
        <v/>
      </c>
      <c r="S6" t="str">
        <f>'様式1(女子)'!F24</f>
        <v/>
      </c>
      <c r="T6" t="str">
        <f>'様式1(女子)'!G24</f>
        <v/>
      </c>
    </row>
    <row r="7" spans="1:20" x14ac:dyDescent="0.15">
      <c r="A7">
        <v>6</v>
      </c>
      <c r="B7" t="str">
        <f>IF('様式1(女子)'!D26="","",'様式1(女子)'!D26+200000000)</f>
        <v/>
      </c>
      <c r="C7" t="str">
        <f t="shared" si="2"/>
        <v/>
      </c>
      <c r="D7" t="str">
        <f t="shared" si="3"/>
        <v/>
      </c>
      <c r="E7" t="str">
        <f ca="1">IF($C7="","",CONCATENATE(VLOOKUP(OFFSET('様式1(女子)'!$D$14,2*A7,0),登録データ!$A$3:$J$2500,9,FALSE)," ",VLOOKUP(OFFSET('様式1(女子)'!$D$14,2*A7,0),登録データ!$A$3:$M$2500,10,FALSE)," ","
(",LEFT(VLOOKUP(OFFSET('様式1(女子)'!$D$14,2*A7,0),登録データ!$A$3:$M$2500,8,FALSE),2),")
"))</f>
        <v/>
      </c>
      <c r="F7" t="str">
        <f t="shared" si="0"/>
        <v/>
      </c>
      <c r="G7" t="str">
        <f>IF(B7="","",VLOOKUP(基本情報登録!$D$10,登録データ!$K$2:$N$79,3,FALSE))</f>
        <v/>
      </c>
      <c r="H7" t="str">
        <f>IF(B7="","",VLOOKUP(Q7,登録データ!$A$3:$V$2000,5,FALSE))</f>
        <v/>
      </c>
      <c r="I7">
        <f t="shared" si="1"/>
        <v>0</v>
      </c>
      <c r="M7" t="str">
        <f>IF(B7="","",'様式1(女子)'!$BA$13)</f>
        <v/>
      </c>
      <c r="Q7">
        <f>'様式1(女子)'!D26</f>
        <v>0</v>
      </c>
      <c r="R7" t="str">
        <f>'様式1(女子)'!E26</f>
        <v/>
      </c>
      <c r="S7" t="str">
        <f>'様式1(女子)'!F26</f>
        <v/>
      </c>
      <c r="T7" t="str">
        <f>'様式1(女子)'!G26</f>
        <v/>
      </c>
    </row>
    <row r="8" spans="1:20" x14ac:dyDescent="0.15">
      <c r="A8">
        <v>7</v>
      </c>
      <c r="B8" t="str">
        <f>IF('様式1(女子)'!D28="","",'様式1(女子)'!D28+200000000)</f>
        <v/>
      </c>
      <c r="C8" t="str">
        <f t="shared" si="2"/>
        <v/>
      </c>
      <c r="D8" t="str">
        <f t="shared" si="3"/>
        <v/>
      </c>
      <c r="E8" t="str">
        <f ca="1">IF($C8="","",CONCATENATE(VLOOKUP(OFFSET('様式1(女子)'!$D$14,2*A8,0),登録データ!$A$3:$J$2500,9,FALSE)," ",VLOOKUP(OFFSET('様式1(女子)'!$D$14,2*A8,0),登録データ!$A$3:$M$2500,10,FALSE)," ","
(",LEFT(VLOOKUP(OFFSET('様式1(女子)'!$D$14,2*A8,0),登録データ!$A$3:$M$2500,8,FALSE),2),")
"))</f>
        <v/>
      </c>
      <c r="F8" t="str">
        <f t="shared" si="0"/>
        <v/>
      </c>
      <c r="G8" t="str">
        <f>IF(B8="","",VLOOKUP(基本情報登録!$D$10,登録データ!$K$2:$N$79,3,FALSE))</f>
        <v/>
      </c>
      <c r="H8" t="str">
        <f>IF(B8="","",VLOOKUP(Q8,登録データ!$A$3:$V$2000,5,FALSE))</f>
        <v/>
      </c>
      <c r="I8">
        <f t="shared" si="1"/>
        <v>0</v>
      </c>
      <c r="M8" t="str">
        <f>IF(B8="","",'様式1(女子)'!$BA$13)</f>
        <v/>
      </c>
      <c r="Q8">
        <f>'様式1(女子)'!D28</f>
        <v>0</v>
      </c>
      <c r="R8" t="str">
        <f>'様式1(女子)'!E28</f>
        <v/>
      </c>
      <c r="S8" t="str">
        <f>'様式1(女子)'!F28</f>
        <v/>
      </c>
      <c r="T8" t="str">
        <f>'様式1(女子)'!G28</f>
        <v/>
      </c>
    </row>
    <row r="9" spans="1:20" x14ac:dyDescent="0.15">
      <c r="A9">
        <v>8</v>
      </c>
      <c r="B9" t="str">
        <f>IF('様式1(女子)'!D30="","",'様式1(女子)'!D30+200000000)</f>
        <v/>
      </c>
      <c r="C9" t="str">
        <f t="shared" si="2"/>
        <v/>
      </c>
      <c r="D9" t="str">
        <f t="shared" si="3"/>
        <v/>
      </c>
      <c r="E9" t="str">
        <f ca="1">IF($C9="","",CONCATENATE(VLOOKUP(OFFSET('様式1(女子)'!$D$14,2*A9,0),登録データ!$A$3:$J$2500,9,FALSE)," ",VLOOKUP(OFFSET('様式1(女子)'!$D$14,2*A9,0),登録データ!$A$3:$M$2500,10,FALSE)," ","
(",LEFT(VLOOKUP(OFFSET('様式1(女子)'!$D$14,2*A9,0),登録データ!$A$3:$M$2500,8,FALSE),2),")
"))</f>
        <v/>
      </c>
      <c r="F9" t="str">
        <f t="shared" si="0"/>
        <v/>
      </c>
      <c r="G9" t="str">
        <f>IF(B9="","",VLOOKUP(基本情報登録!$D$10,登録データ!$K$2:$N$79,3,FALSE))</f>
        <v/>
      </c>
      <c r="H9" t="str">
        <f>IF(B9="","",VLOOKUP(Q9,登録データ!$A$3:$V$2000,5,FALSE))</f>
        <v/>
      </c>
      <c r="I9">
        <f t="shared" si="1"/>
        <v>0</v>
      </c>
      <c r="M9" t="str">
        <f>IF(B9="","",'様式1(女子)'!$BA$13)</f>
        <v/>
      </c>
      <c r="Q9">
        <f>'様式1(女子)'!D30</f>
        <v>0</v>
      </c>
      <c r="R9" t="str">
        <f>'様式1(女子)'!E30</f>
        <v/>
      </c>
      <c r="S9" t="str">
        <f>'様式1(女子)'!F30</f>
        <v/>
      </c>
      <c r="T9" t="str">
        <f>'様式1(女子)'!G30</f>
        <v/>
      </c>
    </row>
    <row r="10" spans="1:20" x14ac:dyDescent="0.15">
      <c r="A10">
        <v>9</v>
      </c>
      <c r="B10" t="str">
        <f>IF('様式1(女子)'!D32="","",'様式1(女子)'!D32+200000000)</f>
        <v/>
      </c>
      <c r="C10" t="str">
        <f t="shared" si="2"/>
        <v/>
      </c>
      <c r="D10" t="str">
        <f t="shared" si="3"/>
        <v/>
      </c>
      <c r="E10" t="str">
        <f ca="1">IF($C10="","",CONCATENATE(VLOOKUP(OFFSET('様式1(女子)'!$D$14,2*A10,0),登録データ!$A$3:$J$2500,9,FALSE)," ",VLOOKUP(OFFSET('様式1(女子)'!$D$14,2*A10,0),登録データ!$A$3:$M$2500,10,FALSE)," ","
(",LEFT(VLOOKUP(OFFSET('様式1(女子)'!$D$14,2*A10,0),登録データ!$A$3:$M$2500,8,FALSE),2),")
"))</f>
        <v/>
      </c>
      <c r="F10" t="str">
        <f t="shared" si="0"/>
        <v/>
      </c>
      <c r="G10" t="str">
        <f>IF(B10="","",VLOOKUP(基本情報登録!$D$10,登録データ!$K$2:$N$79,3,FALSE))</f>
        <v/>
      </c>
      <c r="H10" t="str">
        <f>IF(B10="","",VLOOKUP(Q10,登録データ!$A$3:$V$2000,5,FALSE))</f>
        <v/>
      </c>
      <c r="I10">
        <f t="shared" si="1"/>
        <v>0</v>
      </c>
      <c r="M10" t="str">
        <f>IF(B10="","",'様式1(女子)'!$BA$13)</f>
        <v/>
      </c>
      <c r="Q10">
        <f>'様式1(女子)'!D32</f>
        <v>0</v>
      </c>
      <c r="R10" t="str">
        <f>'様式1(女子)'!E32</f>
        <v/>
      </c>
      <c r="S10" t="str">
        <f>'様式1(女子)'!F32</f>
        <v/>
      </c>
      <c r="T10" t="str">
        <f>'様式1(女子)'!G32</f>
        <v/>
      </c>
    </row>
    <row r="11" spans="1:20" x14ac:dyDescent="0.15">
      <c r="A11">
        <v>10</v>
      </c>
      <c r="B11" t="str">
        <f>IF('様式1(女子)'!D34="","",'様式1(女子)'!D34+200000000)</f>
        <v/>
      </c>
      <c r="C11" t="str">
        <f t="shared" si="2"/>
        <v/>
      </c>
      <c r="D11" t="str">
        <f t="shared" si="3"/>
        <v/>
      </c>
      <c r="E11" t="str">
        <f ca="1">IF($C11="","",CONCATENATE(VLOOKUP(OFFSET('様式1(女子)'!$D$14,2*A11,0),登録データ!$A$3:$J$2500,9,FALSE)," ",VLOOKUP(OFFSET('様式1(女子)'!$D$14,2*A11,0),登録データ!$A$3:$M$2500,10,FALSE)," ","
(",LEFT(VLOOKUP(OFFSET('様式1(女子)'!$D$14,2*A11,0),登録データ!$A$3:$M$2500,8,FALSE),2),")
"))</f>
        <v/>
      </c>
      <c r="F11" t="str">
        <f t="shared" si="0"/>
        <v/>
      </c>
      <c r="G11" t="str">
        <f>IF(B11="","",VLOOKUP(基本情報登録!$D$10,登録データ!$K$2:$N$79,3,FALSE))</f>
        <v/>
      </c>
      <c r="H11" t="str">
        <f>IF(B11="","",VLOOKUP(Q11,登録データ!$A$3:$V$2000,5,FALSE))</f>
        <v/>
      </c>
      <c r="I11">
        <f t="shared" si="1"/>
        <v>0</v>
      </c>
      <c r="M11" t="str">
        <f>IF(B11="","",'様式1(女子)'!$BA$13)</f>
        <v/>
      </c>
      <c r="Q11">
        <f>'様式1(女子)'!D34</f>
        <v>0</v>
      </c>
      <c r="R11" t="str">
        <f>'様式1(女子)'!E34</f>
        <v/>
      </c>
      <c r="S11" t="str">
        <f>'様式1(女子)'!F34</f>
        <v/>
      </c>
      <c r="T11" t="str">
        <f>'様式1(女子)'!G34</f>
        <v/>
      </c>
    </row>
    <row r="12" spans="1:20" x14ac:dyDescent="0.15">
      <c r="A12">
        <v>11</v>
      </c>
      <c r="B12" t="str">
        <f>IF('様式1(女子)'!D36="","",'様式1(女子)'!D36+200000000)</f>
        <v/>
      </c>
      <c r="C12" t="str">
        <f t="shared" si="2"/>
        <v/>
      </c>
      <c r="D12" t="str">
        <f t="shared" si="3"/>
        <v/>
      </c>
      <c r="E12" t="str">
        <f ca="1">IF($C12="","",CONCATENATE(VLOOKUP(OFFSET('様式1(女子)'!$D$14,2*A12,0),登録データ!$A$3:$J$2500,9,FALSE)," ",VLOOKUP(OFFSET('様式1(女子)'!$D$14,2*A12,0),登録データ!$A$3:$M$2500,10,FALSE)," ","
(",LEFT(VLOOKUP(OFFSET('様式1(女子)'!$D$14,2*A12,0),登録データ!$A$3:$M$2500,8,FALSE),2),")
"))</f>
        <v/>
      </c>
      <c r="F12" t="str">
        <f t="shared" si="0"/>
        <v/>
      </c>
      <c r="G12" t="str">
        <f>IF(B12="","",VLOOKUP(基本情報登録!$D$10,登録データ!$K$2:$N$79,3,FALSE))</f>
        <v/>
      </c>
      <c r="H12" t="str">
        <f>IF(B12="","",VLOOKUP(Q12,登録データ!$A$3:$V$2000,5,FALSE))</f>
        <v/>
      </c>
      <c r="I12">
        <f t="shared" si="1"/>
        <v>0</v>
      </c>
      <c r="M12" t="str">
        <f>IF(B12="","",'様式1(女子)'!$BA$13)</f>
        <v/>
      </c>
      <c r="Q12">
        <f>'様式1(女子)'!D36</f>
        <v>0</v>
      </c>
      <c r="R12" t="str">
        <f>'様式1(女子)'!E36</f>
        <v/>
      </c>
      <c r="S12" t="str">
        <f>'様式1(女子)'!F36</f>
        <v/>
      </c>
      <c r="T12" t="str">
        <f>'様式1(女子)'!G36</f>
        <v/>
      </c>
    </row>
    <row r="13" spans="1:20" x14ac:dyDescent="0.15">
      <c r="A13">
        <v>12</v>
      </c>
      <c r="B13" t="str">
        <f>IF('様式1(女子)'!D38="","",'様式1(女子)'!D38+200000000)</f>
        <v/>
      </c>
      <c r="C13" t="str">
        <f t="shared" si="2"/>
        <v/>
      </c>
      <c r="D13" t="str">
        <f t="shared" si="3"/>
        <v/>
      </c>
      <c r="E13" t="str">
        <f ca="1">IF($C13="","",CONCATENATE(VLOOKUP(OFFSET('様式1(女子)'!$D$14,2*A13,0),登録データ!$A$3:$J$2500,9,FALSE)," ",VLOOKUP(OFFSET('様式1(女子)'!$D$14,2*A13,0),登録データ!$A$3:$M$2500,10,FALSE)," ","
(",LEFT(VLOOKUP(OFFSET('様式1(女子)'!$D$14,2*A13,0),登録データ!$A$3:$M$2500,8,FALSE),2),")
"))</f>
        <v/>
      </c>
      <c r="F13" t="str">
        <f t="shared" si="0"/>
        <v/>
      </c>
      <c r="G13" t="str">
        <f>IF(B13="","",VLOOKUP(基本情報登録!$D$10,登録データ!$K$2:$N$79,3,FALSE))</f>
        <v/>
      </c>
      <c r="H13" t="str">
        <f>IF(B13="","",VLOOKUP(Q13,登録データ!$A$3:$V$2000,5,FALSE))</f>
        <v/>
      </c>
      <c r="I13">
        <f t="shared" si="1"/>
        <v>0</v>
      </c>
      <c r="M13" t="str">
        <f>IF(B13="","",'様式1(女子)'!$BA$13)</f>
        <v/>
      </c>
      <c r="Q13">
        <f>'様式1(女子)'!D38</f>
        <v>0</v>
      </c>
      <c r="R13" t="str">
        <f>'様式1(女子)'!E38</f>
        <v/>
      </c>
      <c r="S13" t="str">
        <f>'様式1(女子)'!F38</f>
        <v/>
      </c>
      <c r="T13" t="str">
        <f>'様式1(女子)'!G38</f>
        <v/>
      </c>
    </row>
    <row r="14" spans="1:20" x14ac:dyDescent="0.15">
      <c r="A14">
        <v>13</v>
      </c>
      <c r="B14" t="str">
        <f>IF('様式1(女子)'!D40="","",'様式1(女子)'!D40+200000000)</f>
        <v/>
      </c>
      <c r="C14" t="str">
        <f t="shared" si="2"/>
        <v/>
      </c>
      <c r="D14" t="str">
        <f t="shared" si="3"/>
        <v/>
      </c>
      <c r="E14" t="str">
        <f ca="1">IF($C14="","",CONCATENATE(VLOOKUP(OFFSET('様式1(女子)'!$D$14,2*A14,0),登録データ!$A$3:$J$2500,9,FALSE)," ",VLOOKUP(OFFSET('様式1(女子)'!$D$14,2*A14,0),登録データ!$A$3:$M$2500,10,FALSE)," ","
(",LEFT(VLOOKUP(OFFSET('様式1(女子)'!$D$14,2*A14,0),登録データ!$A$3:$M$2500,8,FALSE),2),")
"))</f>
        <v/>
      </c>
      <c r="F14" t="str">
        <f t="shared" si="0"/>
        <v/>
      </c>
      <c r="G14" t="str">
        <f>IF(B14="","",VLOOKUP(基本情報登録!$D$10,登録データ!$K$2:$N$79,3,FALSE))</f>
        <v/>
      </c>
      <c r="H14" t="str">
        <f>IF(B14="","",VLOOKUP(Q14,登録データ!$A$3:$V$2000,5,FALSE))</f>
        <v/>
      </c>
      <c r="I14">
        <f>Q14</f>
        <v>0</v>
      </c>
      <c r="M14" t="str">
        <f>IF(B14="","",'様式1(女子)'!$BA$13)</f>
        <v/>
      </c>
      <c r="Q14">
        <f>'様式1(女子)'!D40</f>
        <v>0</v>
      </c>
      <c r="R14" t="str">
        <f>'様式1(女子)'!E40</f>
        <v/>
      </c>
      <c r="S14" t="str">
        <f>'様式1(女子)'!F40</f>
        <v/>
      </c>
      <c r="T14" t="str">
        <f>'様式1(女子)'!G40</f>
        <v/>
      </c>
    </row>
    <row r="15" spans="1:20" x14ac:dyDescent="0.15">
      <c r="G15" t="str">
        <f>IF(B15="","",VLOOKUP(基本情報登録!$D$10,登録データ!$K$3:$N$77,3,FALSE))</f>
        <v/>
      </c>
    </row>
    <row r="31" spans="2:9" x14ac:dyDescent="0.15">
      <c r="B31" s="3"/>
      <c r="C31" s="3"/>
      <c r="D31" s="3"/>
      <c r="E31" s="3"/>
      <c r="F31" s="3"/>
      <c r="G31" s="3"/>
      <c r="H31" s="3"/>
      <c r="I31" s="3"/>
    </row>
    <row r="46" spans="2:8" x14ac:dyDescent="0.15">
      <c r="B46" s="3"/>
      <c r="C46" s="3"/>
      <c r="D46" s="3"/>
      <c r="E46" s="3"/>
      <c r="F46" s="3"/>
      <c r="G46" s="3"/>
      <c r="H46" s="3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66"/>
  </sheetPr>
  <dimension ref="A1:BA250"/>
  <sheetViews>
    <sheetView showGridLines="0" showRowColHeaders="0" view="pageBreakPreview" zoomScale="75" zoomScaleNormal="70" zoomScaleSheetLayoutView="75" zoomScalePageLayoutView="75" workbookViewId="0">
      <selection sqref="A1:W1"/>
    </sheetView>
  </sheetViews>
  <sheetFormatPr defaultColWidth="9" defaultRowHeight="13.5" x14ac:dyDescent="0.15"/>
  <cols>
    <col min="1" max="3" width="9" style="9"/>
    <col min="4" max="4" width="14" style="9" customWidth="1"/>
    <col min="5" max="5" width="14.875" style="9" customWidth="1"/>
    <col min="6" max="6" width="15.125" style="9" customWidth="1"/>
    <col min="7" max="7" width="7.375" style="9" customWidth="1"/>
    <col min="8" max="8" width="14.625" style="9" customWidth="1"/>
    <col min="9" max="9" width="3.625" style="9" customWidth="1"/>
    <col min="10" max="10" width="12.375" style="9" customWidth="1"/>
    <col min="11" max="11" width="3.625" style="9" customWidth="1"/>
    <col min="12" max="12" width="9.25" style="9" hidden="1" customWidth="1"/>
    <col min="13" max="13" width="9.625" style="9" customWidth="1"/>
    <col min="14" max="18" width="4.5" style="9" customWidth="1"/>
    <col min="19" max="19" width="11.375" style="9" customWidth="1"/>
    <col min="20" max="20" width="16.5" style="9" customWidth="1"/>
    <col min="21" max="21" width="11.625" style="9" customWidth="1"/>
    <col min="22" max="22" width="8" style="9" hidden="1" customWidth="1"/>
    <col min="23" max="40" width="1.375" style="9" hidden="1" customWidth="1"/>
    <col min="41" max="41" width="0.125" style="9" hidden="1" customWidth="1"/>
    <col min="42" max="42" width="5.125" style="9" hidden="1" customWidth="1"/>
    <col min="43" max="52" width="25.875" style="9" hidden="1" customWidth="1"/>
    <col min="53" max="53" width="15.75" style="9" hidden="1" customWidth="1"/>
    <col min="54" max="54" width="25.875" style="9" customWidth="1"/>
    <col min="55" max="56" width="6.875" style="9" customWidth="1"/>
    <col min="57" max="16384" width="9" style="9"/>
  </cols>
  <sheetData>
    <row r="1" spans="1:53" ht="22.5" x14ac:dyDescent="0.15">
      <c r="A1" s="215" t="s">
        <v>1598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Z1" s="64"/>
      <c r="AA1" s="41"/>
      <c r="AB1" s="41"/>
      <c r="AC1" s="41"/>
      <c r="AD1" s="63"/>
      <c r="AE1" s="41"/>
      <c r="AF1" s="41"/>
      <c r="AG1" s="41"/>
      <c r="AH1" s="41"/>
      <c r="AI1" s="41"/>
      <c r="AJ1" s="41"/>
      <c r="AK1" s="41"/>
      <c r="AL1" s="41"/>
      <c r="AM1" s="41"/>
      <c r="AN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</row>
    <row r="2" spans="1:53" ht="18.75" x14ac:dyDescent="0.1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Z2" s="41"/>
      <c r="AA2" s="41"/>
      <c r="AB2" s="41"/>
      <c r="AC2" s="41"/>
      <c r="AD2" s="63"/>
      <c r="AE2" s="41"/>
      <c r="AF2" s="41"/>
      <c r="AG2" s="41"/>
      <c r="AH2" s="41"/>
      <c r="AI2" s="41"/>
      <c r="AJ2" s="41"/>
      <c r="AK2" s="41"/>
      <c r="AL2" s="41"/>
      <c r="AM2" s="41"/>
      <c r="AN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</row>
    <row r="3" spans="1:53" ht="18.75" customHeight="1" x14ac:dyDescent="0.15">
      <c r="A3" s="41"/>
      <c r="B3" s="41"/>
      <c r="C3" s="41"/>
      <c r="D3" s="42" t="s">
        <v>236</v>
      </c>
      <c r="E3" s="216" t="str">
        <f>IF( 基本情報登録!$D$10="","", 基本情報登録!$D$10)</f>
        <v/>
      </c>
      <c r="F3" s="216"/>
      <c r="G3" s="41"/>
      <c r="H3" s="41"/>
      <c r="I3" s="41"/>
      <c r="J3" s="41"/>
      <c r="K3" s="41"/>
      <c r="L3" s="41"/>
      <c r="M3" s="43" t="s">
        <v>237</v>
      </c>
      <c r="N3" s="216" t="str">
        <f>IF( 基本情報登録!$D$25="","", 基本情報登録!$D$25)</f>
        <v/>
      </c>
      <c r="O3" s="216"/>
      <c r="P3" s="216"/>
      <c r="Q3" s="216"/>
      <c r="R3" s="216"/>
      <c r="S3" s="44" t="s">
        <v>2</v>
      </c>
      <c r="T3" s="41"/>
      <c r="U3" s="41"/>
      <c r="V3" s="41"/>
      <c r="W3" s="41"/>
      <c r="Z3" s="198" t="s">
        <v>309</v>
      </c>
      <c r="AA3" s="41"/>
      <c r="AB3" s="41"/>
      <c r="AC3" s="41"/>
      <c r="AD3" s="63"/>
      <c r="AE3" s="41"/>
      <c r="AF3" s="41"/>
      <c r="AG3" s="41"/>
      <c r="AH3" s="41"/>
      <c r="AI3" s="41"/>
      <c r="AJ3" s="41"/>
      <c r="AK3" s="41"/>
      <c r="AL3" s="41"/>
      <c r="AM3" s="41"/>
      <c r="AN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</row>
    <row r="4" spans="1:53" ht="18.75" x14ac:dyDescent="0.1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Y4" s="9">
        <f ca="1">OFFSET($D$16,ROW(D16)*2-2,0)</f>
        <v>0</v>
      </c>
      <c r="Z4" s="199"/>
      <c r="AA4" s="41"/>
      <c r="AB4" s="41"/>
      <c r="AC4" s="41"/>
      <c r="AD4" s="63"/>
      <c r="AE4" s="41"/>
      <c r="AF4" s="41"/>
      <c r="AG4" s="41"/>
      <c r="AH4" s="41"/>
      <c r="AI4" s="41"/>
      <c r="AJ4" s="41"/>
      <c r="AK4" s="41"/>
      <c r="AL4" s="41"/>
      <c r="AM4" s="41"/>
      <c r="AN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</row>
    <row r="5" spans="1:53" ht="18.75" x14ac:dyDescent="0.15">
      <c r="A5" s="41"/>
      <c r="B5" s="41"/>
      <c r="C5" s="41"/>
      <c r="D5" s="43" t="s">
        <v>3</v>
      </c>
      <c r="E5" s="216" t="str">
        <f>IF( 基本情報登録!$D$15="","", 基本情報登録!$D$15)</f>
        <v/>
      </c>
      <c r="F5" s="216"/>
      <c r="G5" s="44" t="s">
        <v>2</v>
      </c>
      <c r="H5" s="41"/>
      <c r="I5" s="41"/>
      <c r="J5" s="41"/>
      <c r="K5" s="41"/>
      <c r="L5" s="41"/>
      <c r="M5" s="43" t="s">
        <v>10</v>
      </c>
      <c r="N5" s="216" t="str">
        <f>IF( 基本情報登録!$D$27="","", 基本情報登録!$D$27)</f>
        <v/>
      </c>
      <c r="O5" s="216"/>
      <c r="P5" s="216"/>
      <c r="Q5" s="216"/>
      <c r="R5" s="216"/>
      <c r="S5" s="1"/>
      <c r="T5" s="41"/>
      <c r="U5" s="41"/>
      <c r="V5" s="41"/>
      <c r="W5" s="41"/>
      <c r="X5" s="9">
        <f ca="1">OFFSET($D$16,ROW(A1)*2-2,0)</f>
        <v>0</v>
      </c>
      <c r="Y5" s="9">
        <f ca="1">OFFSET($A$2,ROW(A1)*2-2,0)</f>
        <v>0</v>
      </c>
      <c r="Z5" s="41"/>
      <c r="AA5" s="41"/>
      <c r="AB5" s="41"/>
      <c r="AC5" s="41"/>
      <c r="AD5" s="63"/>
      <c r="AE5" s="41"/>
      <c r="AF5" s="41"/>
      <c r="AG5" s="41"/>
      <c r="AH5" s="41"/>
      <c r="AI5" s="41"/>
      <c r="AJ5" s="41"/>
      <c r="AK5" s="41"/>
      <c r="AL5" s="41"/>
      <c r="AM5" s="41"/>
      <c r="AN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</row>
    <row r="6" spans="1:53" ht="18.75" x14ac:dyDescent="0.1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9">
        <f t="shared" ref="X6:X11" ca="1" si="0">OFFSET($D$16,ROW(A2)*2-2,0)</f>
        <v>0</v>
      </c>
      <c r="Y6" s="9">
        <f t="shared" ref="Y6:Y10" ca="1" si="1">OFFSET($A$2,ROW(A2)*2-2,0)</f>
        <v>0</v>
      </c>
      <c r="Z6" s="41"/>
      <c r="AA6" s="41"/>
      <c r="AB6" s="41"/>
      <c r="AC6" s="41"/>
      <c r="AD6" s="63"/>
      <c r="AE6" s="41"/>
      <c r="AF6" s="41"/>
      <c r="AG6" s="41"/>
      <c r="AH6" s="41"/>
      <c r="AI6" s="41"/>
      <c r="AJ6" s="41"/>
      <c r="AK6" s="41"/>
      <c r="AL6" s="41"/>
      <c r="AM6" s="41"/>
      <c r="AN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</row>
    <row r="7" spans="1:53" ht="18.75" x14ac:dyDescent="0.15">
      <c r="A7" s="41"/>
      <c r="B7" s="41"/>
      <c r="C7" s="41"/>
      <c r="D7" s="43" t="s">
        <v>5</v>
      </c>
      <c r="E7" s="216" t="str">
        <f>IF( 基本情報登録!$D$18="","", 基本情報登録!$D$18)</f>
        <v/>
      </c>
      <c r="F7" s="216"/>
      <c r="G7" s="44" t="s">
        <v>2</v>
      </c>
      <c r="H7" s="41"/>
      <c r="I7" s="41"/>
      <c r="J7" s="41"/>
      <c r="K7" s="41"/>
      <c r="L7" s="41"/>
      <c r="M7" s="43" t="s">
        <v>11</v>
      </c>
      <c r="N7" s="216" t="str">
        <f>IF( 基本情報登録!$D$28="","", 基本情報登録!$D$28)</f>
        <v/>
      </c>
      <c r="O7" s="216"/>
      <c r="P7" s="216"/>
      <c r="Q7" s="216"/>
      <c r="R7" s="216"/>
      <c r="S7" s="1"/>
      <c r="T7" s="41"/>
      <c r="U7" s="41"/>
      <c r="V7" s="41"/>
      <c r="W7" s="41"/>
      <c r="X7" s="9">
        <f t="shared" ca="1" si="0"/>
        <v>0</v>
      </c>
      <c r="Y7" s="9">
        <f t="shared" ca="1" si="1"/>
        <v>0</v>
      </c>
      <c r="Z7" s="41"/>
      <c r="AA7" s="41"/>
      <c r="AB7" s="41"/>
      <c r="AC7" s="41"/>
      <c r="AD7" s="63"/>
      <c r="AE7" s="41"/>
      <c r="AF7" s="41"/>
      <c r="AG7" s="41"/>
      <c r="AH7" s="41"/>
      <c r="AI7" s="41"/>
      <c r="AJ7" s="41"/>
      <c r="AK7" s="41"/>
      <c r="AL7" s="41"/>
      <c r="AM7" s="41"/>
      <c r="AN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</row>
    <row r="8" spans="1:53" ht="19.5" thickBot="1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9">
        <f t="shared" ca="1" si="0"/>
        <v>0</v>
      </c>
      <c r="Y8" s="9">
        <f t="shared" ca="1" si="1"/>
        <v>0</v>
      </c>
      <c r="Z8" s="41"/>
      <c r="AA8" s="41"/>
      <c r="AB8" s="41"/>
      <c r="AC8" s="41"/>
      <c r="AD8" s="63"/>
      <c r="AE8" s="41"/>
      <c r="AF8" s="41"/>
      <c r="AG8" s="41"/>
      <c r="AH8" s="41"/>
      <c r="AI8" s="41"/>
      <c r="AJ8" s="41"/>
      <c r="AK8" s="41"/>
      <c r="AL8" s="41"/>
      <c r="AM8" s="41"/>
      <c r="AN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</row>
    <row r="9" spans="1:53" ht="28.5" x14ac:dyDescent="0.15">
      <c r="A9" s="41"/>
      <c r="B9" s="41"/>
      <c r="C9" s="41"/>
      <c r="D9" s="217" t="s">
        <v>238</v>
      </c>
      <c r="E9" s="219" t="str">
        <f>IFERROR(IF(D16="","",HLOOKUP(1,AQ12:AZ13,2,FALSE)),"")</f>
        <v/>
      </c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1"/>
      <c r="U9" s="45"/>
      <c r="V9" s="45"/>
      <c r="W9" s="45"/>
      <c r="X9" s="9">
        <f t="shared" ca="1" si="0"/>
        <v>0</v>
      </c>
      <c r="Y9" s="9">
        <f t="shared" ca="1" si="1"/>
        <v>0</v>
      </c>
      <c r="Z9" s="41"/>
      <c r="AA9" s="41"/>
      <c r="AB9" s="41"/>
      <c r="AC9" s="41"/>
      <c r="AD9" s="63"/>
      <c r="AE9" s="41"/>
      <c r="AF9" s="41"/>
      <c r="AG9" s="41"/>
      <c r="AH9" s="41"/>
      <c r="AI9" s="41"/>
      <c r="AJ9" s="41"/>
      <c r="AK9" s="41"/>
      <c r="AL9" s="41"/>
      <c r="AM9" s="41"/>
      <c r="AN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</row>
    <row r="10" spans="1:53" ht="29.25" thickBot="1" x14ac:dyDescent="0.2">
      <c r="A10" s="41"/>
      <c r="B10" s="41"/>
      <c r="C10" s="41"/>
      <c r="D10" s="218"/>
      <c r="E10" s="222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4"/>
      <c r="U10" s="45"/>
      <c r="V10" s="45"/>
      <c r="W10" s="45"/>
      <c r="X10" s="9">
        <f t="shared" ca="1" si="0"/>
        <v>0</v>
      </c>
      <c r="Y10" s="9">
        <f t="shared" ca="1" si="1"/>
        <v>0</v>
      </c>
      <c r="Z10" s="41"/>
      <c r="AA10" s="41"/>
      <c r="AB10" s="41"/>
      <c r="AC10" s="41"/>
      <c r="AD10" s="63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</row>
    <row r="11" spans="1:53" ht="19.5" thickBot="1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9">
        <f t="shared" ca="1" si="0"/>
        <v>0</v>
      </c>
      <c r="Z11" s="41"/>
      <c r="AA11" s="41"/>
      <c r="AB11" s="41"/>
      <c r="AC11" s="41"/>
      <c r="AD11" s="63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</row>
    <row r="12" spans="1:53" ht="18.75" x14ac:dyDescent="0.15">
      <c r="A12" s="41"/>
      <c r="B12" s="41"/>
      <c r="C12" s="46" t="s">
        <v>239</v>
      </c>
      <c r="D12" s="209" t="s">
        <v>240</v>
      </c>
      <c r="E12" s="210" t="s">
        <v>247</v>
      </c>
      <c r="F12" s="209" t="s">
        <v>14</v>
      </c>
      <c r="G12" s="209" t="s">
        <v>242</v>
      </c>
      <c r="H12" s="209" t="s">
        <v>243</v>
      </c>
      <c r="I12" s="209"/>
      <c r="J12" s="209"/>
      <c r="K12" s="209"/>
      <c r="L12" s="212" t="s">
        <v>930</v>
      </c>
      <c r="M12" s="209" t="s">
        <v>244</v>
      </c>
      <c r="N12" s="209" t="s">
        <v>245</v>
      </c>
      <c r="O12" s="209"/>
      <c r="P12" s="209"/>
      <c r="Q12" s="209"/>
      <c r="R12" s="209"/>
      <c r="S12" s="209"/>
      <c r="T12" s="225"/>
      <c r="U12" s="41"/>
      <c r="V12" s="41"/>
      <c r="W12" s="41"/>
      <c r="Z12" s="41"/>
      <c r="AA12" s="41"/>
      <c r="AB12" s="41"/>
      <c r="AC12" s="41"/>
      <c r="AD12" s="63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P12" s="41"/>
      <c r="AQ12" s="61"/>
      <c r="AR12" s="97">
        <f>IF(OR(SUM(AR21:AR46)=0,D16=""),0,1)</f>
        <v>0</v>
      </c>
      <c r="AS12" s="97">
        <f>IF(OR(MOD(SUM(AX21:AX46),10)=5,MOD(SUM(AX21:AX46),10)=0),0,1)</f>
        <v>0</v>
      </c>
      <c r="AT12" s="97"/>
      <c r="AU12" s="97"/>
      <c r="AV12" s="97"/>
      <c r="AW12" s="97"/>
      <c r="AX12" s="97"/>
      <c r="AY12" s="41">
        <f>IF(SUM(AY16:AY40)=0,0,1)</f>
        <v>0</v>
      </c>
      <c r="AZ12" s="41">
        <f>IF(SUM(AZ16:AZ41)=0,0,1)</f>
        <v>0</v>
      </c>
      <c r="BA12" s="9" t="s">
        <v>927</v>
      </c>
    </row>
    <row r="13" spans="1:53" ht="19.5" thickBot="1" x14ac:dyDescent="0.2">
      <c r="A13" s="41"/>
      <c r="B13" s="41"/>
      <c r="C13" s="47" t="s">
        <v>246</v>
      </c>
      <c r="D13" s="210"/>
      <c r="E13" s="211"/>
      <c r="F13" s="210"/>
      <c r="G13" s="210"/>
      <c r="H13" s="210"/>
      <c r="I13" s="210"/>
      <c r="J13" s="210"/>
      <c r="K13" s="210"/>
      <c r="L13" s="211"/>
      <c r="M13" s="210"/>
      <c r="N13" s="210" t="s">
        <v>248</v>
      </c>
      <c r="O13" s="210"/>
      <c r="P13" s="210"/>
      <c r="Q13" s="210"/>
      <c r="R13" s="210"/>
      <c r="S13" s="48" t="s">
        <v>249</v>
      </c>
      <c r="T13" s="49" t="s">
        <v>250</v>
      </c>
      <c r="U13" s="41"/>
      <c r="V13" s="41"/>
      <c r="W13" s="41"/>
      <c r="Z13" s="41"/>
      <c r="AA13" s="41"/>
      <c r="AB13" s="41"/>
      <c r="AC13" s="41"/>
      <c r="AD13" s="63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P13" s="41"/>
      <c r="AQ13" s="62"/>
      <c r="AR13" s="97" t="s">
        <v>282</v>
      </c>
      <c r="AS13" s="197" t="s">
        <v>283</v>
      </c>
      <c r="AT13" s="197"/>
      <c r="AU13" s="197"/>
      <c r="AV13" s="197"/>
      <c r="AW13" s="197"/>
      <c r="AX13" s="197"/>
      <c r="AY13" s="41" t="s">
        <v>343</v>
      </c>
      <c r="AZ13" s="41" t="s">
        <v>345</v>
      </c>
      <c r="BA13" s="226" t="s">
        <v>929</v>
      </c>
    </row>
    <row r="14" spans="1:53" ht="18" customHeight="1" x14ac:dyDescent="0.15">
      <c r="A14" s="41"/>
      <c r="B14" s="41"/>
      <c r="C14" s="214" t="s">
        <v>251</v>
      </c>
      <c r="D14" s="209">
        <v>1999</v>
      </c>
      <c r="E14" s="212" t="s">
        <v>261</v>
      </c>
      <c r="F14" s="209" t="s">
        <v>252</v>
      </c>
      <c r="G14" s="209">
        <v>4</v>
      </c>
      <c r="H14" s="209" t="s">
        <v>253</v>
      </c>
      <c r="I14" s="209" t="s">
        <v>254</v>
      </c>
      <c r="J14" s="209" t="s">
        <v>255</v>
      </c>
      <c r="K14" s="209" t="s">
        <v>256</v>
      </c>
      <c r="L14" s="212" t="s">
        <v>931</v>
      </c>
      <c r="M14" s="103" t="s">
        <v>257</v>
      </c>
      <c r="N14" s="103">
        <v>10</v>
      </c>
      <c r="O14" s="103" t="s">
        <v>258</v>
      </c>
      <c r="P14" s="103">
        <v>10</v>
      </c>
      <c r="Q14" s="103" t="s">
        <v>259</v>
      </c>
      <c r="R14" s="50" t="s">
        <v>260</v>
      </c>
      <c r="S14" s="50" t="s">
        <v>1516</v>
      </c>
      <c r="T14" s="106" t="s">
        <v>1517</v>
      </c>
      <c r="U14" s="41"/>
      <c r="V14" s="41"/>
      <c r="W14" s="41"/>
      <c r="Z14" s="41" t="s">
        <v>299</v>
      </c>
      <c r="AA14" s="41"/>
      <c r="AB14" s="41"/>
      <c r="AC14" s="41"/>
      <c r="AD14" s="41" t="s">
        <v>292</v>
      </c>
      <c r="AE14" s="41"/>
      <c r="AF14" s="41"/>
      <c r="AG14" s="41"/>
      <c r="AH14" s="63"/>
      <c r="AI14" s="41"/>
      <c r="AJ14" s="41"/>
      <c r="AK14" s="41"/>
      <c r="AL14" s="41"/>
      <c r="AM14" s="41"/>
      <c r="AN14" s="41"/>
      <c r="AP14" s="41"/>
      <c r="AQ14" s="61"/>
      <c r="AR14" s="97"/>
      <c r="AS14" s="97"/>
      <c r="AT14" s="97"/>
      <c r="AU14" s="97"/>
      <c r="AV14" s="97"/>
      <c r="AW14" s="97"/>
      <c r="AX14" s="97"/>
      <c r="AY14" s="41"/>
      <c r="AZ14" s="41"/>
      <c r="BA14" s="226"/>
    </row>
    <row r="15" spans="1:53" ht="18" customHeight="1" thickBot="1" x14ac:dyDescent="0.2">
      <c r="A15" s="41"/>
      <c r="B15" s="41"/>
      <c r="C15" s="206"/>
      <c r="D15" s="204"/>
      <c r="E15" s="208"/>
      <c r="F15" s="204"/>
      <c r="G15" s="204"/>
      <c r="H15" s="204"/>
      <c r="I15" s="204"/>
      <c r="J15" s="204"/>
      <c r="K15" s="204"/>
      <c r="L15" s="208"/>
      <c r="M15" s="101" t="s">
        <v>262</v>
      </c>
      <c r="N15" s="101">
        <v>16</v>
      </c>
      <c r="O15" s="101" t="s">
        <v>258</v>
      </c>
      <c r="P15" s="101">
        <v>50</v>
      </c>
      <c r="Q15" s="101" t="s">
        <v>259</v>
      </c>
      <c r="R15" s="51" t="s">
        <v>260</v>
      </c>
      <c r="S15" s="51" t="s">
        <v>1514</v>
      </c>
      <c r="T15" s="104" t="s">
        <v>1515</v>
      </c>
      <c r="U15" s="41"/>
      <c r="V15" s="41"/>
      <c r="W15" s="41"/>
      <c r="Z15" s="41"/>
      <c r="AA15" s="41" t="s">
        <v>322</v>
      </c>
      <c r="AB15" s="63" t="s">
        <v>262</v>
      </c>
      <c r="AC15" s="41"/>
      <c r="AD15" s="41" t="s">
        <v>293</v>
      </c>
      <c r="AE15" s="41" t="s">
        <v>294</v>
      </c>
      <c r="AF15" s="63" t="s">
        <v>295</v>
      </c>
      <c r="AG15" s="41" t="s">
        <v>293</v>
      </c>
      <c r="AH15" s="41" t="s">
        <v>294</v>
      </c>
      <c r="AI15" s="63" t="s">
        <v>296</v>
      </c>
      <c r="AJ15" s="41"/>
      <c r="AK15" s="41" t="s">
        <v>298</v>
      </c>
      <c r="AL15" s="41"/>
      <c r="AM15" s="41"/>
      <c r="AN15" s="41"/>
      <c r="AP15" s="41"/>
      <c r="AQ15" s="61"/>
      <c r="AR15" s="97"/>
      <c r="AS15" s="97"/>
      <c r="AT15" s="97"/>
      <c r="AU15" s="97"/>
      <c r="AV15" s="97"/>
      <c r="AW15" s="97"/>
      <c r="AX15" s="97"/>
      <c r="AY15" s="41" t="s">
        <v>340</v>
      </c>
      <c r="AZ15" s="41" t="s">
        <v>342</v>
      </c>
      <c r="BA15" s="226" t="s">
        <v>929</v>
      </c>
    </row>
    <row r="16" spans="1:53" ht="18" customHeight="1" thickTop="1" x14ac:dyDescent="0.15">
      <c r="A16" s="41"/>
      <c r="B16" s="41"/>
      <c r="C16" s="213">
        <v>1</v>
      </c>
      <c r="D16" s="202"/>
      <c r="E16" s="207" t="str">
        <f>IF(D16="","",VLOOKUP(D16, 登録データ!$A$3:$J$2500,2,FALSE))</f>
        <v/>
      </c>
      <c r="F16" s="203" t="str">
        <f>IF(D16="","",VLOOKUP(D16, 登録データ!$A$3:$J$2500,3,FALSE))</f>
        <v/>
      </c>
      <c r="G16" s="203" t="str">
        <f>IF(D16="","",VLOOKUP(D16, 登録データ!$A$3:$J$2500,7,FALSE))</f>
        <v/>
      </c>
      <c r="H16" s="203"/>
      <c r="I16" s="203" t="s">
        <v>263</v>
      </c>
      <c r="J16" s="203"/>
      <c r="K16" s="203" t="s">
        <v>256</v>
      </c>
      <c r="L16" s="212" t="s">
        <v>931</v>
      </c>
      <c r="M16" s="103" t="s">
        <v>264</v>
      </c>
      <c r="N16" s="52"/>
      <c r="O16" s="105" t="s">
        <v>258</v>
      </c>
      <c r="P16" s="52"/>
      <c r="Q16" s="105" t="s">
        <v>259</v>
      </c>
      <c r="R16" s="52"/>
      <c r="S16" s="52"/>
      <c r="T16" s="53"/>
      <c r="U16" s="41"/>
      <c r="V16" s="41"/>
      <c r="W16" s="41"/>
      <c r="Z16" s="41">
        <v>1</v>
      </c>
      <c r="AA16" s="41" t="str">
        <f t="shared" ref="AA16:AA20" si="2">AL17</f>
        <v/>
      </c>
      <c r="AB16" s="63" t="str">
        <f t="shared" ref="AB16:AB20" si="3">AN17</f>
        <v/>
      </c>
      <c r="AC16" s="41"/>
      <c r="AD16" s="41" t="s">
        <v>323</v>
      </c>
      <c r="AE16" s="63" t="s">
        <v>324</v>
      </c>
      <c r="AF16" s="41" t="s">
        <v>257</v>
      </c>
      <c r="AG16" s="63" t="s">
        <v>325</v>
      </c>
      <c r="AH16" s="63" t="s">
        <v>325</v>
      </c>
      <c r="AI16" s="41" t="s">
        <v>325</v>
      </c>
      <c r="AJ16" s="41"/>
      <c r="AK16" s="41" t="s">
        <v>257</v>
      </c>
      <c r="AL16" s="41"/>
      <c r="AM16" s="41" t="s">
        <v>262</v>
      </c>
      <c r="AN16" s="41"/>
      <c r="AP16" s="41"/>
      <c r="AQ16" s="61" t="s">
        <v>284</v>
      </c>
      <c r="AR16" s="61" t="s">
        <v>285</v>
      </c>
      <c r="AS16" s="197" t="s">
        <v>286</v>
      </c>
      <c r="AT16" s="197"/>
      <c r="AU16" s="197"/>
      <c r="AV16" s="197"/>
      <c r="AW16" s="197"/>
      <c r="AX16" s="197"/>
      <c r="AY16" s="195" t="str">
        <f>IF($D16="","",IF(COUNTIF($D$16:$D$40,$D16)=1,0,1))</f>
        <v/>
      </c>
      <c r="AZ16" s="41" t="str">
        <f>IF($P16="","",IF(VALUE($P16)&gt;60,1,0))</f>
        <v/>
      </c>
      <c r="BA16" s="226"/>
    </row>
    <row r="17" spans="1:53" ht="18" customHeight="1" thickBot="1" x14ac:dyDescent="0.2">
      <c r="A17" s="41"/>
      <c r="B17" s="41"/>
      <c r="C17" s="206"/>
      <c r="D17" s="194"/>
      <c r="E17" s="208"/>
      <c r="F17" s="204"/>
      <c r="G17" s="204"/>
      <c r="H17" s="204"/>
      <c r="I17" s="204"/>
      <c r="J17" s="204"/>
      <c r="K17" s="204"/>
      <c r="L17" s="208"/>
      <c r="M17" s="101" t="s">
        <v>265</v>
      </c>
      <c r="N17" s="54"/>
      <c r="O17" s="101" t="s">
        <v>258</v>
      </c>
      <c r="P17" s="54"/>
      <c r="Q17" s="101" t="s">
        <v>259</v>
      </c>
      <c r="R17" s="54"/>
      <c r="S17" s="54"/>
      <c r="T17" s="102"/>
      <c r="U17" s="41"/>
      <c r="V17" s="41"/>
      <c r="W17" s="41"/>
      <c r="Z17" s="41">
        <v>2</v>
      </c>
      <c r="AA17" s="41" t="str">
        <f t="shared" si="2"/>
        <v/>
      </c>
      <c r="AB17" s="63" t="str">
        <f t="shared" si="3"/>
        <v/>
      </c>
      <c r="AC17" s="41"/>
      <c r="AD17" s="41" t="str">
        <f>IF(AF17="","",RANK(AF17,$AF$17:$AF$42,1))</f>
        <v/>
      </c>
      <c r="AE17" s="63" t="str">
        <f>IF(COUNTIF($AF$17:AF17,AF17)=1,AD17,AD17+COUNTIF($AF$17:AF17,AF17)-1)</f>
        <v/>
      </c>
      <c r="AF17" s="41" t="str">
        <f>IF(OR(N16="",U16&lt;&gt;""),"",N16*60+P16+R16/100)</f>
        <v/>
      </c>
      <c r="AG17" s="63"/>
      <c r="AH17" s="63"/>
      <c r="AI17" s="41"/>
      <c r="AJ17" s="41"/>
      <c r="AK17" s="41">
        <v>1</v>
      </c>
      <c r="AL17" s="41" t="str">
        <f>IFERROR(VLOOKUP(AK17,$AE$17:$AF$42,2,FALSE),"")</f>
        <v/>
      </c>
      <c r="AM17" s="41">
        <v>1</v>
      </c>
      <c r="AN17" s="41" t="str">
        <f>IFERROR(VLOOKUP(AM17,$AH$17:$AI$42,2,FALSE),"")</f>
        <v/>
      </c>
      <c r="AP17" s="41"/>
      <c r="AQ17" s="61"/>
      <c r="AR17" s="97"/>
      <c r="AS17" s="97" t="s">
        <v>240</v>
      </c>
      <c r="AT17" s="97" t="s">
        <v>247</v>
      </c>
      <c r="AU17" s="97" t="s">
        <v>287</v>
      </c>
      <c r="AV17" s="97" t="s">
        <v>242</v>
      </c>
      <c r="AW17" s="97" t="s">
        <v>241</v>
      </c>
      <c r="AX17" s="97" t="s">
        <v>163</v>
      </c>
      <c r="AY17" s="196"/>
      <c r="AZ17" s="41" t="str">
        <f t="shared" ref="AZ17:AZ46" si="4">IF($P17="","",IF(VALUE($P17)&gt;60,1,0))</f>
        <v/>
      </c>
      <c r="BA17" s="226" t="s">
        <v>928</v>
      </c>
    </row>
    <row r="18" spans="1:53" ht="18" customHeight="1" thickTop="1" x14ac:dyDescent="0.15">
      <c r="A18" s="41"/>
      <c r="B18" s="41"/>
      <c r="C18" s="200">
        <v>2</v>
      </c>
      <c r="D18" s="202"/>
      <c r="E18" s="207" t="str">
        <f>IF(D18="","",VLOOKUP(D18, 登録データ!$A$3:$J$2500,2,FALSE))</f>
        <v/>
      </c>
      <c r="F18" s="203" t="str">
        <f>IF(D18="","",VLOOKUP(D18, 登録データ!$A$3:$J$2500,3,FALSE))</f>
        <v/>
      </c>
      <c r="G18" s="203" t="str">
        <f>IF(D18="","",VLOOKUP(D18, 登録データ!$A$3:$J$2500,7,FALSE))</f>
        <v/>
      </c>
      <c r="H18" s="203"/>
      <c r="I18" s="197" t="s">
        <v>263</v>
      </c>
      <c r="J18" s="203"/>
      <c r="K18" s="197" t="s">
        <v>266</v>
      </c>
      <c r="L18" s="212" t="s">
        <v>931</v>
      </c>
      <c r="M18" s="103" t="s">
        <v>267</v>
      </c>
      <c r="N18" s="52"/>
      <c r="O18" s="105" t="s">
        <v>258</v>
      </c>
      <c r="P18" s="52"/>
      <c r="Q18" s="105" t="s">
        <v>259</v>
      </c>
      <c r="R18" s="52"/>
      <c r="S18" s="52"/>
      <c r="T18" s="55"/>
      <c r="U18" s="41"/>
      <c r="V18" s="41"/>
      <c r="W18" s="41"/>
      <c r="Z18" s="41">
        <v>3</v>
      </c>
      <c r="AA18" s="41" t="str">
        <f t="shared" si="2"/>
        <v/>
      </c>
      <c r="AB18" s="63" t="str">
        <f t="shared" si="3"/>
        <v/>
      </c>
      <c r="AC18" s="41"/>
      <c r="AD18" s="41"/>
      <c r="AE18" s="63"/>
      <c r="AF18" s="41"/>
      <c r="AG18" s="63" t="str">
        <f>IF(AI18="","",RANK(AI18,$AI$18:$AI$42,1))</f>
        <v/>
      </c>
      <c r="AH18" s="63" t="str">
        <f>IF(COUNTIF($AI$18:AI18,AI18)=1,AG18,AG18+COUNTIF($AI$18:AI18,AI18)-1)</f>
        <v/>
      </c>
      <c r="AI18" s="41" t="str">
        <f>IF(OR(N17="",U16&lt;&gt;""),"",N17*60+P17+R17/100)</f>
        <v/>
      </c>
      <c r="AJ18" s="41"/>
      <c r="AK18" s="41">
        <v>2</v>
      </c>
      <c r="AL18" s="41" t="str">
        <f t="shared" ref="AL18:AL21" si="5">IFERROR(VLOOKUP(AK18,$AE$17:$AF$42,2,FALSE),"")</f>
        <v/>
      </c>
      <c r="AM18" s="41">
        <v>2</v>
      </c>
      <c r="AN18" s="41" t="str">
        <f>IFERROR(VLOOKUP(AM18,$AH$17:$AI$42,2,FALSE),"")</f>
        <v/>
      </c>
      <c r="AP18" s="41"/>
      <c r="AQ18" s="61"/>
      <c r="AR18" s="97"/>
      <c r="AS18" s="97"/>
      <c r="AT18" s="97"/>
      <c r="AU18" s="97"/>
      <c r="AV18" s="97"/>
      <c r="AW18" s="97"/>
      <c r="AX18" s="97"/>
      <c r="AY18" s="195" t="str">
        <f t="shared" ref="AY18" si="6">IF($D18="","",IF(COUNTIF($D$16:$D$40,$D18)=1,0,1))</f>
        <v/>
      </c>
      <c r="AZ18" s="41" t="str">
        <f t="shared" si="4"/>
        <v/>
      </c>
      <c r="BA18" s="226"/>
    </row>
    <row r="19" spans="1:53" ht="18" customHeight="1" thickBot="1" x14ac:dyDescent="0.2">
      <c r="A19" s="41"/>
      <c r="B19" s="41"/>
      <c r="C19" s="206"/>
      <c r="D19" s="194"/>
      <c r="E19" s="208"/>
      <c r="F19" s="204"/>
      <c r="G19" s="204"/>
      <c r="H19" s="204"/>
      <c r="I19" s="204"/>
      <c r="J19" s="204"/>
      <c r="K19" s="204"/>
      <c r="L19" s="208"/>
      <c r="M19" s="101" t="s">
        <v>265</v>
      </c>
      <c r="N19" s="54"/>
      <c r="O19" s="101" t="s">
        <v>258</v>
      </c>
      <c r="P19" s="54"/>
      <c r="Q19" s="101" t="s">
        <v>259</v>
      </c>
      <c r="R19" s="54"/>
      <c r="S19" s="54"/>
      <c r="T19" s="102"/>
      <c r="U19" s="41"/>
      <c r="V19" s="41"/>
      <c r="W19" s="41"/>
      <c r="Z19" s="41">
        <v>4</v>
      </c>
      <c r="AA19" s="41" t="str">
        <f t="shared" si="2"/>
        <v/>
      </c>
      <c r="AB19" s="63" t="str">
        <f t="shared" si="3"/>
        <v/>
      </c>
      <c r="AC19" s="41"/>
      <c r="AD19" s="41" t="str">
        <f>IF(AF19="","",RANK(AF19,$AF$17:$AF$42,1))</f>
        <v/>
      </c>
      <c r="AE19" s="63" t="e">
        <f>IF(COUNTIF($AF$17:AF19,AF19)=1,AD19,AD19+COUNTIF($AF$17:AF19,AF19)-1)</f>
        <v>#VALUE!</v>
      </c>
      <c r="AF19" s="41" t="str">
        <f t="shared" ref="AF19" si="7">IF(OR(N18="",U18&lt;&gt;""),"",N18*60+P18+R18/100)</f>
        <v/>
      </c>
      <c r="AG19" s="63"/>
      <c r="AH19" s="63"/>
      <c r="AI19" s="41"/>
      <c r="AJ19" s="41"/>
      <c r="AK19" s="41">
        <v>3</v>
      </c>
      <c r="AL19" s="41" t="str">
        <f t="shared" si="5"/>
        <v/>
      </c>
      <c r="AM19" s="41">
        <v>3</v>
      </c>
      <c r="AN19" s="41" t="str">
        <f t="shared" ref="AN19:AN21" si="8">IFERROR(VLOOKUP(AM19,$AH$17:$AI$42,2,FALSE),"")</f>
        <v/>
      </c>
      <c r="AP19" s="41"/>
      <c r="AQ19" s="61"/>
      <c r="AR19" s="97"/>
      <c r="AS19" s="97"/>
      <c r="AT19" s="97"/>
      <c r="AU19" s="97"/>
      <c r="AV19" s="97"/>
      <c r="AW19" s="97"/>
      <c r="AX19" s="97"/>
      <c r="AY19" s="196"/>
      <c r="AZ19" s="41" t="str">
        <f t="shared" si="4"/>
        <v/>
      </c>
      <c r="BA19" s="226" t="s">
        <v>928</v>
      </c>
    </row>
    <row r="20" spans="1:53" ht="18" customHeight="1" thickTop="1" x14ac:dyDescent="0.15">
      <c r="A20" s="41"/>
      <c r="B20" s="41"/>
      <c r="C20" s="200">
        <v>3</v>
      </c>
      <c r="D20" s="202"/>
      <c r="E20" s="207" t="str">
        <f>IF(D20="","",VLOOKUP(D20, 登録データ!$A$3:$J$2500,2,FALSE))</f>
        <v/>
      </c>
      <c r="F20" s="203" t="str">
        <f>IF(D20="","",VLOOKUP(D20, 登録データ!$A$3:$J$2500,3,FALSE))</f>
        <v/>
      </c>
      <c r="G20" s="203" t="str">
        <f>IF(D20="","",VLOOKUP(D20, 登録データ!$A$3:$J$2500,7,FALSE))</f>
        <v/>
      </c>
      <c r="H20" s="203"/>
      <c r="I20" s="197" t="s">
        <v>268</v>
      </c>
      <c r="J20" s="203"/>
      <c r="K20" s="197" t="s">
        <v>269</v>
      </c>
      <c r="L20" s="212" t="s">
        <v>931</v>
      </c>
      <c r="M20" s="103" t="s">
        <v>267</v>
      </c>
      <c r="N20" s="52"/>
      <c r="O20" s="105" t="s">
        <v>258</v>
      </c>
      <c r="P20" s="52"/>
      <c r="Q20" s="105" t="s">
        <v>259</v>
      </c>
      <c r="R20" s="52"/>
      <c r="S20" s="107"/>
      <c r="T20" s="55"/>
      <c r="U20" s="41"/>
      <c r="V20" s="41"/>
      <c r="W20" s="41"/>
      <c r="Z20" s="41">
        <v>5</v>
      </c>
      <c r="AA20" s="41" t="str">
        <f t="shared" si="2"/>
        <v/>
      </c>
      <c r="AB20" s="63" t="str">
        <f t="shared" si="3"/>
        <v/>
      </c>
      <c r="AC20" s="41"/>
      <c r="AD20" s="41"/>
      <c r="AE20" s="63"/>
      <c r="AF20" s="41"/>
      <c r="AG20" s="63" t="str">
        <f>IF(AI20="","",RANK(AI20,$AI$18:$AI$42,1))</f>
        <v/>
      </c>
      <c r="AH20" s="63" t="e">
        <f>IF(COUNTIF($AI$18:AI20,AI20)=1,AG20,AG20+COUNTIF($AI$18:AI20,AI20)-1)</f>
        <v>#VALUE!</v>
      </c>
      <c r="AI20" s="41" t="str">
        <f t="shared" ref="AI20" si="9">IF(OR(N19="",U18&lt;&gt;""),"",N19*60+P19+R19/100)</f>
        <v/>
      </c>
      <c r="AJ20" s="41"/>
      <c r="AK20" s="41">
        <v>4</v>
      </c>
      <c r="AL20" s="41" t="str">
        <f t="shared" si="5"/>
        <v/>
      </c>
      <c r="AM20" s="41">
        <v>4</v>
      </c>
      <c r="AN20" s="41" t="str">
        <f t="shared" si="8"/>
        <v/>
      </c>
      <c r="AP20" s="41"/>
      <c r="AQ20" s="61"/>
      <c r="AR20" s="97"/>
      <c r="AS20" s="97"/>
      <c r="AT20" s="97"/>
      <c r="AU20" s="97"/>
      <c r="AV20" s="97"/>
      <c r="AW20" s="97"/>
      <c r="AX20" s="97"/>
      <c r="AY20" s="195" t="str">
        <f t="shared" ref="AY20" si="10">IF($D20="","",IF(COUNTIF($D$16:$D$40,$D20)=1,0,1))</f>
        <v/>
      </c>
      <c r="AZ20" s="41" t="str">
        <f t="shared" si="4"/>
        <v/>
      </c>
      <c r="BA20" s="226"/>
    </row>
    <row r="21" spans="1:53" ht="18" customHeight="1" thickBot="1" x14ac:dyDescent="0.2">
      <c r="A21" s="41"/>
      <c r="B21" s="41"/>
      <c r="C21" s="206"/>
      <c r="D21" s="194"/>
      <c r="E21" s="208"/>
      <c r="F21" s="204"/>
      <c r="G21" s="204"/>
      <c r="H21" s="204"/>
      <c r="I21" s="204"/>
      <c r="J21" s="204"/>
      <c r="K21" s="204"/>
      <c r="L21" s="208"/>
      <c r="M21" s="101" t="s">
        <v>265</v>
      </c>
      <c r="N21" s="54"/>
      <c r="O21" s="101" t="s">
        <v>258</v>
      </c>
      <c r="P21" s="54"/>
      <c r="Q21" s="101" t="s">
        <v>259</v>
      </c>
      <c r="R21" s="54"/>
      <c r="S21" s="54"/>
      <c r="T21" s="102"/>
      <c r="U21" s="41"/>
      <c r="V21" s="41"/>
      <c r="W21" s="41"/>
      <c r="Z21" s="41"/>
      <c r="AA21" s="41"/>
      <c r="AB21" s="63"/>
      <c r="AC21" s="41"/>
      <c r="AD21" s="41" t="str">
        <f>IF(AF21="","",RANK(AF21,$AF$17:$AF$42,1))</f>
        <v/>
      </c>
      <c r="AE21" s="63" t="e">
        <f>IF(COUNTIF($AF$17:AF21,AF21)=1,AD21,AD21+COUNTIF($AF$17:AF21,AF21)-1)</f>
        <v>#VALUE!</v>
      </c>
      <c r="AF21" s="41" t="str">
        <f t="shared" ref="AF21" si="11">IF(OR(N20="",U20&lt;&gt;""),"",N20*60+P20+R20/100)</f>
        <v/>
      </c>
      <c r="AG21" s="63"/>
      <c r="AH21" s="63"/>
      <c r="AI21" s="41"/>
      <c r="AJ21" s="41"/>
      <c r="AK21" s="41">
        <v>5</v>
      </c>
      <c r="AL21" s="41" t="str">
        <f t="shared" si="5"/>
        <v/>
      </c>
      <c r="AM21" s="41">
        <v>5</v>
      </c>
      <c r="AN21" s="41" t="str">
        <f t="shared" si="8"/>
        <v/>
      </c>
      <c r="AP21" s="41"/>
      <c r="AQ21" s="61"/>
      <c r="AR21" s="97">
        <f>IF(D16="",0,IF( 登録データ!$Q$58=0,0,IF(VLOOKUP(D16, 登録データ!$A$3:$Z$2500,16,FALSE)=1,0,1)))</f>
        <v>0</v>
      </c>
      <c r="AS21" s="97">
        <f>IF(D16="",1,0)</f>
        <v>1</v>
      </c>
      <c r="AT21" s="97">
        <f>IF(E16="",1,0)</f>
        <v>1</v>
      </c>
      <c r="AU21" s="97">
        <f>IF(F16="",1,0)</f>
        <v>1</v>
      </c>
      <c r="AV21" s="97">
        <f>IF(G16="",1,0)</f>
        <v>1</v>
      </c>
      <c r="AW21" s="97">
        <f>IF(F16="",1,0)</f>
        <v>1</v>
      </c>
      <c r="AX21" s="97">
        <f>SUM(AS21:AW21)</f>
        <v>5</v>
      </c>
      <c r="AY21" s="196"/>
      <c r="AZ21" s="41" t="str">
        <f t="shared" si="4"/>
        <v/>
      </c>
      <c r="BA21" s="226" t="s">
        <v>928</v>
      </c>
    </row>
    <row r="22" spans="1:53" ht="18" customHeight="1" thickTop="1" x14ac:dyDescent="0.15">
      <c r="A22" s="41"/>
      <c r="B22" s="41"/>
      <c r="C22" s="200">
        <v>4</v>
      </c>
      <c r="D22" s="202"/>
      <c r="E22" s="207" t="str">
        <f>IF(D22="","",VLOOKUP(D22, 登録データ!$A$3:$J$2500,2,FALSE))</f>
        <v/>
      </c>
      <c r="F22" s="203" t="str">
        <f>IF(D22="","",VLOOKUP(D22, 登録データ!$A$3:$J$2500,3,FALSE))</f>
        <v/>
      </c>
      <c r="G22" s="203" t="str">
        <f>IF(D22="","",VLOOKUP(D22, 登録データ!$A$3:$J$2500,7,FALSE))</f>
        <v/>
      </c>
      <c r="H22" s="203"/>
      <c r="I22" s="197" t="s">
        <v>263</v>
      </c>
      <c r="J22" s="203"/>
      <c r="K22" s="197" t="s">
        <v>269</v>
      </c>
      <c r="L22" s="212" t="s">
        <v>931</v>
      </c>
      <c r="M22" s="103" t="s">
        <v>267</v>
      </c>
      <c r="N22" s="52"/>
      <c r="O22" s="105" t="s">
        <v>258</v>
      </c>
      <c r="P22" s="52"/>
      <c r="Q22" s="105" t="s">
        <v>259</v>
      </c>
      <c r="R22" s="52"/>
      <c r="S22" s="107"/>
      <c r="T22" s="55"/>
      <c r="U22" s="41"/>
      <c r="V22" s="41"/>
      <c r="W22" s="41"/>
      <c r="Z22" s="41"/>
      <c r="AA22" s="41"/>
      <c r="AB22" s="63"/>
      <c r="AC22" s="41"/>
      <c r="AD22" s="41"/>
      <c r="AE22" s="63"/>
      <c r="AF22" s="41"/>
      <c r="AG22" s="63" t="str">
        <f>IF(AI22="","",RANK(AI22,$AI$18:$AI$42,1))</f>
        <v/>
      </c>
      <c r="AH22" s="63" t="e">
        <f>IF(COUNTIF($AI$18:AI22,AI22)=1,AG22,AG22+COUNTIF($AI$18:AI22,AI22)-1)</f>
        <v>#VALUE!</v>
      </c>
      <c r="AI22" s="41" t="str">
        <f t="shared" ref="AI22" si="12">IF(OR(N21="",U20&lt;&gt;""),"",N21*60+P21+R21/100)</f>
        <v/>
      </c>
      <c r="AJ22" s="41"/>
      <c r="AK22" s="41"/>
      <c r="AL22" s="41"/>
      <c r="AM22" s="41"/>
      <c r="AN22" s="41"/>
      <c r="AP22" s="41"/>
      <c r="AQ22" s="61"/>
      <c r="AR22" s="97"/>
      <c r="AS22" s="97"/>
      <c r="AT22" s="97"/>
      <c r="AU22" s="97"/>
      <c r="AV22" s="97"/>
      <c r="AW22" s="97"/>
      <c r="AX22" s="97"/>
      <c r="AY22" s="195" t="str">
        <f t="shared" ref="AY22" si="13">IF($D22="","",IF(COUNTIF($D$16:$D$40,$D22)=1,0,1))</f>
        <v/>
      </c>
      <c r="AZ22" s="41" t="str">
        <f t="shared" si="4"/>
        <v/>
      </c>
      <c r="BA22" s="226"/>
    </row>
    <row r="23" spans="1:53" ht="18" customHeight="1" thickBot="1" x14ac:dyDescent="0.2">
      <c r="A23" s="41"/>
      <c r="B23" s="41"/>
      <c r="C23" s="206"/>
      <c r="D23" s="194"/>
      <c r="E23" s="208"/>
      <c r="F23" s="204"/>
      <c r="G23" s="204"/>
      <c r="H23" s="204"/>
      <c r="I23" s="204"/>
      <c r="J23" s="204"/>
      <c r="K23" s="204"/>
      <c r="L23" s="208"/>
      <c r="M23" s="101" t="s">
        <v>265</v>
      </c>
      <c r="N23" s="54"/>
      <c r="O23" s="101" t="s">
        <v>258</v>
      </c>
      <c r="P23" s="54"/>
      <c r="Q23" s="101" t="s">
        <v>259</v>
      </c>
      <c r="R23" s="54"/>
      <c r="S23" s="54"/>
      <c r="T23" s="102"/>
      <c r="U23" s="41"/>
      <c r="V23" s="41"/>
      <c r="W23" s="41"/>
      <c r="Z23" s="41"/>
      <c r="AA23" s="41"/>
      <c r="AB23" s="63"/>
      <c r="AC23" s="41"/>
      <c r="AD23" s="41" t="str">
        <f>IF(AF23="","",RANK(AF23,$AF$17:$AF$42,1))</f>
        <v/>
      </c>
      <c r="AE23" s="63" t="e">
        <f>IF(COUNTIF($AF$17:AF23,AF23)=1,AD23,AD23+COUNTIF($AF$17:AF23,AF23)-1)</f>
        <v>#VALUE!</v>
      </c>
      <c r="AF23" s="41" t="str">
        <f t="shared" ref="AF23" si="14">IF(OR(N22="",U22&lt;&gt;""),"",N22*60+P22+R22/100)</f>
        <v/>
      </c>
      <c r="AG23" s="63"/>
      <c r="AH23" s="63"/>
      <c r="AI23" s="41"/>
      <c r="AJ23" s="41"/>
      <c r="AK23" s="41"/>
      <c r="AL23" s="41"/>
      <c r="AM23" s="41"/>
      <c r="AN23" s="41"/>
      <c r="AP23" s="41"/>
      <c r="AQ23" s="61"/>
      <c r="AR23" s="97">
        <f>IF(D18="",0,IF( 登録データ!$Q$58=0,0,IF(VLOOKUP(D18, 登録データ!$A$3:$Z$2500,16,FALSE)=1,0,1)))</f>
        <v>0</v>
      </c>
      <c r="AS23" s="97">
        <f>IF(D18="",1,0)</f>
        <v>1</v>
      </c>
      <c r="AT23" s="97">
        <f>IF(E18="",1,0)</f>
        <v>1</v>
      </c>
      <c r="AU23" s="97">
        <f>IF(F18="",1,0)</f>
        <v>1</v>
      </c>
      <c r="AV23" s="97">
        <f t="shared" ref="AV23" si="15">IF(G18="",1,0)</f>
        <v>1</v>
      </c>
      <c r="AW23" s="97">
        <f t="shared" ref="AW23" si="16">IF(F18="",1,0)</f>
        <v>1</v>
      </c>
      <c r="AX23" s="97">
        <f t="shared" ref="AX23" si="17">SUM(AS23:AW23)</f>
        <v>5</v>
      </c>
      <c r="AY23" s="196"/>
      <c r="AZ23" s="41" t="str">
        <f t="shared" si="4"/>
        <v/>
      </c>
      <c r="BA23" s="226" t="s">
        <v>928</v>
      </c>
    </row>
    <row r="24" spans="1:53" ht="18" customHeight="1" thickTop="1" x14ac:dyDescent="0.15">
      <c r="A24" s="41"/>
      <c r="B24" s="41"/>
      <c r="C24" s="200">
        <v>5</v>
      </c>
      <c r="D24" s="202"/>
      <c r="E24" s="207" t="str">
        <f>IF(D24="","",VLOOKUP(D24, 登録データ!$A$3:$J$2500,2,FALSE))</f>
        <v/>
      </c>
      <c r="F24" s="203" t="str">
        <f>IF(D24="","",VLOOKUP(D24, 登録データ!$A$3:$J$2500,3,FALSE))</f>
        <v/>
      </c>
      <c r="G24" s="203" t="str">
        <f>IF(D24="","",VLOOKUP(D24, 登録データ!$A$3:$J$2500,7,FALSE))</f>
        <v/>
      </c>
      <c r="H24" s="203"/>
      <c r="I24" s="197" t="s">
        <v>263</v>
      </c>
      <c r="J24" s="203"/>
      <c r="K24" s="197" t="s">
        <v>270</v>
      </c>
      <c r="L24" s="212" t="s">
        <v>931</v>
      </c>
      <c r="M24" s="103" t="s">
        <v>267</v>
      </c>
      <c r="N24" s="52"/>
      <c r="O24" s="105" t="s">
        <v>258</v>
      </c>
      <c r="P24" s="52"/>
      <c r="Q24" s="105" t="s">
        <v>259</v>
      </c>
      <c r="R24" s="52"/>
      <c r="S24" s="107"/>
      <c r="T24" s="55"/>
      <c r="U24" s="41"/>
      <c r="V24" s="41"/>
      <c r="W24" s="41"/>
      <c r="Z24" s="41"/>
      <c r="AA24" s="41"/>
      <c r="AB24" s="63"/>
      <c r="AC24" s="41"/>
      <c r="AD24" s="41"/>
      <c r="AE24" s="63"/>
      <c r="AF24" s="41"/>
      <c r="AG24" s="63" t="str">
        <f>IF(AI24="","",RANK(AI24,$AI$18:$AI$42,1))</f>
        <v/>
      </c>
      <c r="AH24" s="63" t="e">
        <f>IF(COUNTIF($AI$18:AI24,AI24)=1,AG24,AG24+COUNTIF($AI$18:AI24,AI24)-1)</f>
        <v>#VALUE!</v>
      </c>
      <c r="AI24" s="41" t="str">
        <f t="shared" ref="AI24" si="18">IF(OR(N23="",U22&lt;&gt;""),"",N23*60+P23+R23/100)</f>
        <v/>
      </c>
      <c r="AJ24" s="41"/>
      <c r="AK24" s="41"/>
      <c r="AL24" s="41"/>
      <c r="AM24" s="41"/>
      <c r="AN24" s="41"/>
      <c r="AP24" s="41"/>
      <c r="AQ24" s="61"/>
      <c r="AR24" s="97"/>
      <c r="AS24" s="97"/>
      <c r="AT24" s="97"/>
      <c r="AU24" s="97"/>
      <c r="AV24" s="97"/>
      <c r="AW24" s="97"/>
      <c r="AX24" s="97"/>
      <c r="AY24" s="195" t="str">
        <f t="shared" ref="AY24" si="19">IF($D24="","",IF(COUNTIF($D$16:$D$40,$D24)=1,0,1))</f>
        <v/>
      </c>
      <c r="AZ24" s="41" t="str">
        <f t="shared" si="4"/>
        <v/>
      </c>
      <c r="BA24" s="226"/>
    </row>
    <row r="25" spans="1:53" ht="18" customHeight="1" thickBot="1" x14ac:dyDescent="0.2">
      <c r="A25" s="41"/>
      <c r="B25" s="41"/>
      <c r="C25" s="206"/>
      <c r="D25" s="194"/>
      <c r="E25" s="208"/>
      <c r="F25" s="204"/>
      <c r="G25" s="204"/>
      <c r="H25" s="204"/>
      <c r="I25" s="204"/>
      <c r="J25" s="204"/>
      <c r="K25" s="204"/>
      <c r="L25" s="208"/>
      <c r="M25" s="101" t="s">
        <v>262</v>
      </c>
      <c r="N25" s="54"/>
      <c r="O25" s="101" t="s">
        <v>258</v>
      </c>
      <c r="P25" s="54"/>
      <c r="Q25" s="101" t="s">
        <v>259</v>
      </c>
      <c r="R25" s="54"/>
      <c r="S25" s="54"/>
      <c r="T25" s="102"/>
      <c r="U25" s="41"/>
      <c r="V25" s="41"/>
      <c r="W25" s="41"/>
      <c r="Z25" s="41"/>
      <c r="AA25" s="41"/>
      <c r="AB25" s="63"/>
      <c r="AC25" s="41"/>
      <c r="AD25" s="41" t="str">
        <f>IF(AF25="","",RANK(AF25,$AF$17:$AF$42,1))</f>
        <v/>
      </c>
      <c r="AE25" s="63" t="e">
        <f>IF(COUNTIF($AF$17:AF25,AF25)=1,AD25,AD25+COUNTIF($AF$17:AF25,AF25)-1)</f>
        <v>#VALUE!</v>
      </c>
      <c r="AF25" s="41" t="str">
        <f t="shared" ref="AF25" si="20">IF(OR(N24="",U24&lt;&gt;""),"",N24*60+P24+R24/100)</f>
        <v/>
      </c>
      <c r="AG25" s="63"/>
      <c r="AH25" s="63"/>
      <c r="AI25" s="41"/>
      <c r="AJ25" s="41"/>
      <c r="AK25" s="41"/>
      <c r="AL25" s="41"/>
      <c r="AM25" s="41"/>
      <c r="AN25" s="41"/>
      <c r="AP25" s="41"/>
      <c r="AQ25" s="61"/>
      <c r="AR25" s="97">
        <f>IF(D20="",0,IF( 登録データ!$Q$58=0,0,IF(VLOOKUP(D20, 登録データ!$A$3:$Z$2500,16,FALSE)=1,0,1)))</f>
        <v>0</v>
      </c>
      <c r="AS25" s="97">
        <f>IF(D20="",1,0)</f>
        <v>1</v>
      </c>
      <c r="AT25" s="97">
        <f>IF(E20="",1,0)</f>
        <v>1</v>
      </c>
      <c r="AU25" s="97">
        <f>IF(F20="",1,0)</f>
        <v>1</v>
      </c>
      <c r="AV25" s="97">
        <f t="shared" ref="AV25" si="21">IF(G20="",1,0)</f>
        <v>1</v>
      </c>
      <c r="AW25" s="97">
        <f t="shared" ref="AW25" si="22">IF(F20="",1,0)</f>
        <v>1</v>
      </c>
      <c r="AX25" s="97">
        <f t="shared" ref="AX25" si="23">SUM(AS25:AW25)</f>
        <v>5</v>
      </c>
      <c r="AY25" s="196"/>
      <c r="AZ25" s="41" t="str">
        <f t="shared" si="4"/>
        <v/>
      </c>
      <c r="BA25" s="226" t="s">
        <v>928</v>
      </c>
    </row>
    <row r="26" spans="1:53" ht="18" customHeight="1" thickTop="1" x14ac:dyDescent="0.15">
      <c r="A26" s="41"/>
      <c r="B26" s="41"/>
      <c r="C26" s="200">
        <v>6</v>
      </c>
      <c r="D26" s="202"/>
      <c r="E26" s="207" t="str">
        <f>IF(D26="","",VLOOKUP(D26, 登録データ!$A$3:$J$2500,2,FALSE))</f>
        <v/>
      </c>
      <c r="F26" s="203" t="str">
        <f>IF(D26="","",VLOOKUP(D26, 登録データ!$A$3:$J$2500,3,FALSE))</f>
        <v/>
      </c>
      <c r="G26" s="203" t="str">
        <f>IF(D26="","",VLOOKUP(D26, 登録データ!$A$3:$J$2500,7,FALSE))</f>
        <v/>
      </c>
      <c r="H26" s="203"/>
      <c r="I26" s="197" t="s">
        <v>263</v>
      </c>
      <c r="J26" s="203"/>
      <c r="K26" s="197" t="s">
        <v>266</v>
      </c>
      <c r="L26" s="212" t="s">
        <v>931</v>
      </c>
      <c r="M26" s="103" t="s">
        <v>267</v>
      </c>
      <c r="N26" s="52"/>
      <c r="O26" s="105" t="s">
        <v>258</v>
      </c>
      <c r="P26" s="52"/>
      <c r="Q26" s="105" t="s">
        <v>259</v>
      </c>
      <c r="R26" s="52"/>
      <c r="S26" s="107"/>
      <c r="T26" s="55"/>
      <c r="U26" s="41"/>
      <c r="V26" s="41"/>
      <c r="W26" s="41"/>
      <c r="Z26" s="41"/>
      <c r="AA26" s="41"/>
      <c r="AB26" s="63"/>
      <c r="AC26" s="41"/>
      <c r="AD26" s="41"/>
      <c r="AE26" s="63"/>
      <c r="AF26" s="41"/>
      <c r="AG26" s="63" t="str">
        <f>IF(AI26="","",RANK(AI26,$AI$18:$AI$42,1))</f>
        <v/>
      </c>
      <c r="AH26" s="63" t="e">
        <f>IF(COUNTIF($AI$18:AI26,AI26)=1,AG26,AG26+COUNTIF($AI$18:AI26,AI26)-1)</f>
        <v>#VALUE!</v>
      </c>
      <c r="AI26" s="41" t="str">
        <f t="shared" ref="AI26" si="24">IF(OR(N25="",U24&lt;&gt;""),"",N25*60+P25+R25/100)</f>
        <v/>
      </c>
      <c r="AJ26" s="41"/>
      <c r="AK26" s="41"/>
      <c r="AL26" s="41"/>
      <c r="AM26" s="41"/>
      <c r="AN26" s="41"/>
      <c r="AP26" s="41"/>
      <c r="AQ26" s="61"/>
      <c r="AR26" s="97"/>
      <c r="AS26" s="97"/>
      <c r="AT26" s="97"/>
      <c r="AU26" s="97"/>
      <c r="AV26" s="97"/>
      <c r="AW26" s="97"/>
      <c r="AX26" s="97"/>
      <c r="AY26" s="195" t="str">
        <f t="shared" ref="AY26" si="25">IF($D26="","",IF(COUNTIF($D$16:$D$40,$D26)=1,0,1))</f>
        <v/>
      </c>
      <c r="AZ26" s="41" t="str">
        <f t="shared" si="4"/>
        <v/>
      </c>
      <c r="BA26" s="226"/>
    </row>
    <row r="27" spans="1:53" ht="18" customHeight="1" thickBot="1" x14ac:dyDescent="0.2">
      <c r="A27" s="41"/>
      <c r="B27" s="41"/>
      <c r="C27" s="206"/>
      <c r="D27" s="194"/>
      <c r="E27" s="208"/>
      <c r="F27" s="204"/>
      <c r="G27" s="204"/>
      <c r="H27" s="204"/>
      <c r="I27" s="204"/>
      <c r="J27" s="204"/>
      <c r="K27" s="204"/>
      <c r="L27" s="208"/>
      <c r="M27" s="101" t="s">
        <v>262</v>
      </c>
      <c r="N27" s="54"/>
      <c r="O27" s="101" t="s">
        <v>258</v>
      </c>
      <c r="P27" s="54"/>
      <c r="Q27" s="101" t="s">
        <v>259</v>
      </c>
      <c r="R27" s="54"/>
      <c r="S27" s="54"/>
      <c r="T27" s="102"/>
      <c r="U27" s="41"/>
      <c r="V27" s="41"/>
      <c r="W27" s="41"/>
      <c r="Z27" s="41"/>
      <c r="AA27" s="41"/>
      <c r="AB27" s="63"/>
      <c r="AC27" s="41"/>
      <c r="AD27" s="41" t="str">
        <f>IF(AF27="","",RANK(AF27,$AF$17:$AF$42,1))</f>
        <v/>
      </c>
      <c r="AE27" s="63" t="e">
        <f>IF(COUNTIF($AF$17:AF27,AF27)=1,AD27,AD27+COUNTIF($AF$17:AF27,AF27)-1)</f>
        <v>#VALUE!</v>
      </c>
      <c r="AF27" s="41" t="str">
        <f t="shared" ref="AF27" si="26">IF(OR(N26="",U26&lt;&gt;""),"",N26*60+P26+R26/100)</f>
        <v/>
      </c>
      <c r="AG27" s="63"/>
      <c r="AH27" s="63"/>
      <c r="AI27" s="41"/>
      <c r="AJ27" s="41"/>
      <c r="AK27" s="41"/>
      <c r="AL27" s="41"/>
      <c r="AM27" s="41"/>
      <c r="AN27" s="41"/>
      <c r="AP27" s="41"/>
      <c r="AQ27" s="61"/>
      <c r="AR27" s="97">
        <f>IF(D22="",0,IF( 登録データ!$Q$58=0,0,IF(VLOOKUP(D22, 登録データ!$A$3:$Z$2500,16,FALSE)=1,0,1)))</f>
        <v>0</v>
      </c>
      <c r="AS27" s="97">
        <f>IF(D22="",1,0)</f>
        <v>1</v>
      </c>
      <c r="AT27" s="97">
        <f>IF(E22="",1,0)</f>
        <v>1</v>
      </c>
      <c r="AU27" s="97">
        <f>IF(F22="",1,0)</f>
        <v>1</v>
      </c>
      <c r="AV27" s="97">
        <f t="shared" ref="AV27" si="27">IF(G22="",1,0)</f>
        <v>1</v>
      </c>
      <c r="AW27" s="97">
        <f t="shared" ref="AW27" si="28">IF(F22="",1,0)</f>
        <v>1</v>
      </c>
      <c r="AX27" s="97">
        <f t="shared" ref="AX27" si="29">SUM(AS27:AW27)</f>
        <v>5</v>
      </c>
      <c r="AY27" s="196"/>
      <c r="AZ27" s="41" t="str">
        <f t="shared" si="4"/>
        <v/>
      </c>
      <c r="BA27" s="226" t="s">
        <v>928</v>
      </c>
    </row>
    <row r="28" spans="1:53" ht="18" customHeight="1" thickTop="1" x14ac:dyDescent="0.15">
      <c r="A28" s="41"/>
      <c r="B28" s="41"/>
      <c r="C28" s="200">
        <v>7</v>
      </c>
      <c r="D28" s="202"/>
      <c r="E28" s="207" t="str">
        <f>IF(D28="","",VLOOKUP(D28, 登録データ!$A$3:$J$2500,2,FALSE))</f>
        <v/>
      </c>
      <c r="F28" s="203" t="str">
        <f>IF(D28="","",VLOOKUP(D28, 登録データ!$A$3:$J$2500,3,FALSE))</f>
        <v/>
      </c>
      <c r="G28" s="203" t="str">
        <f>IF(D28="","",VLOOKUP(D28, 登録データ!$A$3:$J$2500,7,FALSE))</f>
        <v/>
      </c>
      <c r="H28" s="203"/>
      <c r="I28" s="197" t="s">
        <v>263</v>
      </c>
      <c r="J28" s="203"/>
      <c r="K28" s="197" t="s">
        <v>266</v>
      </c>
      <c r="L28" s="212" t="s">
        <v>931</v>
      </c>
      <c r="M28" s="103" t="s">
        <v>267</v>
      </c>
      <c r="N28" s="52"/>
      <c r="O28" s="105" t="s">
        <v>258</v>
      </c>
      <c r="P28" s="52"/>
      <c r="Q28" s="105" t="s">
        <v>259</v>
      </c>
      <c r="R28" s="52"/>
      <c r="S28" s="107"/>
      <c r="T28" s="55"/>
      <c r="U28" s="41"/>
      <c r="V28" s="41"/>
      <c r="W28" s="41"/>
      <c r="Z28" s="41"/>
      <c r="AA28" s="41"/>
      <c r="AB28" s="63"/>
      <c r="AC28" s="41"/>
      <c r="AD28" s="41"/>
      <c r="AE28" s="63"/>
      <c r="AF28" s="41"/>
      <c r="AG28" s="63" t="str">
        <f>IF(AI28="","",RANK(AI28,$AI$18:$AI$42,1))</f>
        <v/>
      </c>
      <c r="AH28" s="63" t="e">
        <f>IF(COUNTIF($AI$18:AI28,AI28)=1,AG28,AG28+COUNTIF($AI$18:AI28,AI28)-1)</f>
        <v>#VALUE!</v>
      </c>
      <c r="AI28" s="41" t="str">
        <f t="shared" ref="AI28" si="30">IF(OR(N27="",U26&lt;&gt;""),"",N27*60+P27+R27/100)</f>
        <v/>
      </c>
      <c r="AJ28" s="41"/>
      <c r="AK28" s="41"/>
      <c r="AL28" s="41"/>
      <c r="AM28" s="41"/>
      <c r="AN28" s="41"/>
      <c r="AP28" s="41"/>
      <c r="AQ28" s="61"/>
      <c r="AR28" s="97"/>
      <c r="AS28" s="97"/>
      <c r="AT28" s="97"/>
      <c r="AU28" s="97"/>
      <c r="AV28" s="97"/>
      <c r="AW28" s="97"/>
      <c r="AX28" s="97"/>
      <c r="AY28" s="195" t="str">
        <f t="shared" ref="AY28" si="31">IF($D28="","",IF(COUNTIF($D$16:$D$40,$D28)=1,0,1))</f>
        <v/>
      </c>
      <c r="AZ28" s="41" t="str">
        <f t="shared" si="4"/>
        <v/>
      </c>
      <c r="BA28" s="226"/>
    </row>
    <row r="29" spans="1:53" ht="18" customHeight="1" thickBot="1" x14ac:dyDescent="0.2">
      <c r="A29" s="41"/>
      <c r="B29" s="41"/>
      <c r="C29" s="206"/>
      <c r="D29" s="194"/>
      <c r="E29" s="208"/>
      <c r="F29" s="204"/>
      <c r="G29" s="204"/>
      <c r="H29" s="204"/>
      <c r="I29" s="204"/>
      <c r="J29" s="204"/>
      <c r="K29" s="204"/>
      <c r="L29" s="208"/>
      <c r="M29" s="101" t="s">
        <v>265</v>
      </c>
      <c r="N29" s="54"/>
      <c r="O29" s="101" t="s">
        <v>258</v>
      </c>
      <c r="P29" s="54"/>
      <c r="Q29" s="101" t="s">
        <v>259</v>
      </c>
      <c r="R29" s="54"/>
      <c r="S29" s="54"/>
      <c r="T29" s="102"/>
      <c r="U29" s="41"/>
      <c r="V29" s="41"/>
      <c r="W29" s="41"/>
      <c r="Z29" s="41"/>
      <c r="AA29" s="41"/>
      <c r="AB29" s="63"/>
      <c r="AC29" s="41"/>
      <c r="AD29" s="41" t="str">
        <f>IF(AF29="","",RANK(AF29,$AF$17:$AF$42,1))</f>
        <v/>
      </c>
      <c r="AE29" s="63" t="e">
        <f>IF(COUNTIF($AF$17:AF29,AF29)=1,AD29,AD29+COUNTIF($AF$17:AF29,AF29)-1)</f>
        <v>#VALUE!</v>
      </c>
      <c r="AF29" s="41" t="str">
        <f t="shared" ref="AF29" si="32">IF(OR(N28="",U28&lt;&gt;""),"",N28*60+P28+R28/100)</f>
        <v/>
      </c>
      <c r="AG29" s="63"/>
      <c r="AH29" s="63"/>
      <c r="AI29" s="41"/>
      <c r="AJ29" s="41"/>
      <c r="AK29" s="41"/>
      <c r="AL29" s="41"/>
      <c r="AM29" s="41"/>
      <c r="AN29" s="41"/>
      <c r="AP29" s="41"/>
      <c r="AQ29" s="61"/>
      <c r="AR29" s="97">
        <f>IF(D24="",0,IF( 登録データ!$Q$58=0,0,IF(VLOOKUP(D24, 登録データ!$A$3:$Z$2500,16,FALSE)=1,0,1)))</f>
        <v>0</v>
      </c>
      <c r="AS29" s="97">
        <f>IF(D24="",1,0)</f>
        <v>1</v>
      </c>
      <c r="AT29" s="97">
        <f>IF(E24="",1,0)</f>
        <v>1</v>
      </c>
      <c r="AU29" s="97">
        <f>IF(F24="",1,0)</f>
        <v>1</v>
      </c>
      <c r="AV29" s="97">
        <f t="shared" ref="AV29" si="33">IF(G24="",1,0)</f>
        <v>1</v>
      </c>
      <c r="AW29" s="97">
        <f t="shared" ref="AW29" si="34">IF(F24="",1,0)</f>
        <v>1</v>
      </c>
      <c r="AX29" s="97">
        <f t="shared" ref="AX29" si="35">SUM(AS29:AW29)</f>
        <v>5</v>
      </c>
      <c r="AY29" s="196"/>
      <c r="AZ29" s="41" t="str">
        <f t="shared" si="4"/>
        <v/>
      </c>
      <c r="BA29" s="226" t="s">
        <v>928</v>
      </c>
    </row>
    <row r="30" spans="1:53" ht="18" customHeight="1" thickTop="1" x14ac:dyDescent="0.15">
      <c r="A30" s="41"/>
      <c r="B30" s="41"/>
      <c r="C30" s="200">
        <v>8</v>
      </c>
      <c r="D30" s="202"/>
      <c r="E30" s="207" t="str">
        <f>IF(D30="","",VLOOKUP(D30, 登録データ!$A$3:$J$2500,2,FALSE))</f>
        <v/>
      </c>
      <c r="F30" s="203" t="str">
        <f>IF(D30="","",VLOOKUP(D30, 登録データ!$A$3:$J$2500,3,FALSE))</f>
        <v/>
      </c>
      <c r="G30" s="203" t="str">
        <f>IF(D30="","",VLOOKUP(D30, 登録データ!$A$3:$J$2500,7,FALSE))</f>
        <v/>
      </c>
      <c r="H30" s="203"/>
      <c r="I30" s="197" t="s">
        <v>263</v>
      </c>
      <c r="J30" s="203"/>
      <c r="K30" s="197" t="s">
        <v>269</v>
      </c>
      <c r="L30" s="212" t="s">
        <v>931</v>
      </c>
      <c r="M30" s="103" t="s">
        <v>271</v>
      </c>
      <c r="N30" s="52"/>
      <c r="O30" s="105" t="s">
        <v>258</v>
      </c>
      <c r="P30" s="52"/>
      <c r="Q30" s="105" t="s">
        <v>259</v>
      </c>
      <c r="R30" s="52"/>
      <c r="S30" s="107"/>
      <c r="T30" s="55"/>
      <c r="U30" s="41"/>
      <c r="V30" s="41"/>
      <c r="W30" s="41"/>
      <c r="Z30" s="41" t="s">
        <v>163</v>
      </c>
      <c r="AA30" s="41">
        <f>SUM(AA16:AA20)</f>
        <v>0</v>
      </c>
      <c r="AB30" s="63">
        <f>SUM(AB16:AB20)</f>
        <v>0</v>
      </c>
      <c r="AC30" s="41"/>
      <c r="AD30" s="41"/>
      <c r="AE30" s="63"/>
      <c r="AF30" s="41"/>
      <c r="AG30" s="63" t="str">
        <f>IF(AI30="","",RANK(AI30,$AI$18:$AI$42,1))</f>
        <v/>
      </c>
      <c r="AH30" s="63" t="e">
        <f>IF(COUNTIF($AI$18:AI30,AI30)=1,AG30,AG30+COUNTIF($AI$18:AI30,AI30)-1)</f>
        <v>#VALUE!</v>
      </c>
      <c r="AI30" s="41" t="str">
        <f t="shared" ref="AI30" si="36">IF(OR(N29="",U28&lt;&gt;""),"",N29*60+P29+R29/100)</f>
        <v/>
      </c>
      <c r="AJ30" s="41"/>
      <c r="AK30" s="41"/>
      <c r="AL30" s="41"/>
      <c r="AM30" s="41"/>
      <c r="AN30" s="41"/>
      <c r="AP30" s="41"/>
      <c r="AQ30" s="61"/>
      <c r="AR30" s="97"/>
      <c r="AS30" s="97"/>
      <c r="AT30" s="97"/>
      <c r="AU30" s="97"/>
      <c r="AV30" s="97"/>
      <c r="AW30" s="97"/>
      <c r="AX30" s="97"/>
      <c r="AY30" s="195" t="str">
        <f t="shared" ref="AY30" si="37">IF($D30="","",IF(COUNTIF($D$16:$D$40,$D30)=1,0,1))</f>
        <v/>
      </c>
      <c r="AZ30" s="41" t="str">
        <f t="shared" si="4"/>
        <v/>
      </c>
      <c r="BA30" s="226"/>
    </row>
    <row r="31" spans="1:53" ht="18" customHeight="1" thickBot="1" x14ac:dyDescent="0.2">
      <c r="A31" s="41"/>
      <c r="B31" s="41"/>
      <c r="C31" s="206"/>
      <c r="D31" s="194"/>
      <c r="E31" s="208"/>
      <c r="F31" s="204"/>
      <c r="G31" s="204"/>
      <c r="H31" s="204"/>
      <c r="I31" s="204"/>
      <c r="J31" s="204"/>
      <c r="K31" s="204"/>
      <c r="L31" s="208"/>
      <c r="M31" s="101" t="s">
        <v>265</v>
      </c>
      <c r="N31" s="54"/>
      <c r="O31" s="101" t="s">
        <v>258</v>
      </c>
      <c r="P31" s="54"/>
      <c r="Q31" s="101" t="s">
        <v>259</v>
      </c>
      <c r="R31" s="54"/>
      <c r="S31" s="54"/>
      <c r="T31" s="102"/>
      <c r="U31" s="41"/>
      <c r="V31" s="41"/>
      <c r="W31" s="41"/>
      <c r="Z31" s="41" t="s">
        <v>300</v>
      </c>
      <c r="AA31" s="41">
        <f>COUNT(AA16:AA20)</f>
        <v>0</v>
      </c>
      <c r="AB31" s="41">
        <f>COUNT(AB16:AB20)</f>
        <v>0</v>
      </c>
      <c r="AC31" s="41"/>
      <c r="AD31" s="41" t="str">
        <f>IF(AF31="","",RANK(AF31,$AF$17:$AF$42,1))</f>
        <v/>
      </c>
      <c r="AE31" s="63" t="e">
        <f>IF(COUNTIF($AF$17:AF31,AF31)=1,AD31,AD31+COUNTIF($AF$17:AF31,AF31)-1)</f>
        <v>#VALUE!</v>
      </c>
      <c r="AF31" s="41" t="str">
        <f t="shared" ref="AF31" si="38">IF(OR(N30="",U30&lt;&gt;""),"",N30*60+P30+R30/100)</f>
        <v/>
      </c>
      <c r="AG31" s="63"/>
      <c r="AH31" s="63"/>
      <c r="AI31" s="41"/>
      <c r="AJ31" s="41"/>
      <c r="AK31" s="41"/>
      <c r="AL31" s="41"/>
      <c r="AM31" s="41"/>
      <c r="AN31" s="41"/>
      <c r="AP31" s="41"/>
      <c r="AQ31" s="61"/>
      <c r="AR31" s="97">
        <f>IF(D26="",0,IF( 登録データ!$Q$58=0,0,IF(VLOOKUP(D26, 登録データ!$A$3:$Z$2500,16,FALSE)=1,0,1)))</f>
        <v>0</v>
      </c>
      <c r="AS31" s="97">
        <f>IF(D26="",1,0)</f>
        <v>1</v>
      </c>
      <c r="AT31" s="97">
        <f>IF(E26="",1,0)</f>
        <v>1</v>
      </c>
      <c r="AU31" s="97">
        <f>IF(F26="",1,0)</f>
        <v>1</v>
      </c>
      <c r="AV31" s="97">
        <f t="shared" ref="AV31" si="39">IF(G26="",1,0)</f>
        <v>1</v>
      </c>
      <c r="AW31" s="97">
        <f t="shared" ref="AW31" si="40">IF(F26="",1,0)</f>
        <v>1</v>
      </c>
      <c r="AX31" s="97">
        <f t="shared" ref="AX31" si="41">SUM(AS31:AW31)</f>
        <v>5</v>
      </c>
      <c r="AY31" s="196"/>
      <c r="AZ31" s="41" t="str">
        <f t="shared" si="4"/>
        <v/>
      </c>
      <c r="BA31" s="226" t="s">
        <v>928</v>
      </c>
    </row>
    <row r="32" spans="1:53" ht="18" customHeight="1" thickTop="1" x14ac:dyDescent="0.15">
      <c r="A32" s="41"/>
      <c r="B32" s="41"/>
      <c r="C32" s="200">
        <v>9</v>
      </c>
      <c r="D32" s="202"/>
      <c r="E32" s="207" t="str">
        <f>IF(D32="","",VLOOKUP(D32, 登録データ!$A$3:$J$2500,2,FALSE))</f>
        <v/>
      </c>
      <c r="F32" s="203" t="str">
        <f>IF(D32="","",VLOOKUP(D32, 登録データ!$A$3:$J$2500,3,FALSE))</f>
        <v/>
      </c>
      <c r="G32" s="203" t="str">
        <f>IF(D32="","",VLOOKUP(D32, 登録データ!$A$3:$J$2500,7,FALSE))</f>
        <v/>
      </c>
      <c r="H32" s="203"/>
      <c r="I32" s="197" t="s">
        <v>268</v>
      </c>
      <c r="J32" s="203"/>
      <c r="K32" s="197" t="s">
        <v>266</v>
      </c>
      <c r="L32" s="212" t="s">
        <v>931</v>
      </c>
      <c r="M32" s="103" t="s">
        <v>271</v>
      </c>
      <c r="N32" s="52"/>
      <c r="O32" s="105" t="s">
        <v>258</v>
      </c>
      <c r="P32" s="52"/>
      <c r="Q32" s="105" t="s">
        <v>259</v>
      </c>
      <c r="R32" s="52"/>
      <c r="S32" s="107"/>
      <c r="T32" s="55"/>
      <c r="U32" s="41"/>
      <c r="V32" s="41"/>
      <c r="W32" s="41"/>
      <c r="Z32" s="41" t="s">
        <v>301</v>
      </c>
      <c r="AA32" s="41" t="e">
        <f>AA30/AA31</f>
        <v>#DIV/0!</v>
      </c>
      <c r="AB32" s="41" t="e">
        <f>AB30/AB31</f>
        <v>#DIV/0!</v>
      </c>
      <c r="AC32" s="41"/>
      <c r="AD32" s="41"/>
      <c r="AE32" s="63"/>
      <c r="AF32" s="41"/>
      <c r="AG32" s="63" t="str">
        <f>IF(AI32="","",RANK(AI32,$AI$18:$AI$42,1))</f>
        <v/>
      </c>
      <c r="AH32" s="63" t="e">
        <f>IF(COUNTIF($AI$18:AI32,AI32)=1,AG32,AG32+COUNTIF($AI$18:AI32,AI32)-1)</f>
        <v>#VALUE!</v>
      </c>
      <c r="AI32" s="41" t="str">
        <f t="shared" ref="AI32" si="42">IF(OR(N31="",U30&lt;&gt;""),"",N31*60+P31+R31/100)</f>
        <v/>
      </c>
      <c r="AJ32" s="41"/>
      <c r="AK32" s="41"/>
      <c r="AL32" s="41"/>
      <c r="AM32" s="41"/>
      <c r="AN32" s="41"/>
      <c r="AP32" s="41"/>
      <c r="AQ32" s="61"/>
      <c r="AR32" s="97"/>
      <c r="AS32" s="97"/>
      <c r="AT32" s="97"/>
      <c r="AU32" s="97"/>
      <c r="AV32" s="97"/>
      <c r="AW32" s="97"/>
      <c r="AX32" s="97"/>
      <c r="AY32" s="195" t="str">
        <f t="shared" ref="AY32" si="43">IF($D32="","",IF(COUNTIF($D$16:$D$40,$D32)=1,0,1))</f>
        <v/>
      </c>
      <c r="AZ32" s="41" t="str">
        <f t="shared" si="4"/>
        <v/>
      </c>
      <c r="BA32" s="226"/>
    </row>
    <row r="33" spans="1:53" ht="18" customHeight="1" thickBot="1" x14ac:dyDescent="0.2">
      <c r="A33" s="41"/>
      <c r="B33" s="41"/>
      <c r="C33" s="206"/>
      <c r="D33" s="194"/>
      <c r="E33" s="208"/>
      <c r="F33" s="204"/>
      <c r="G33" s="204"/>
      <c r="H33" s="204"/>
      <c r="I33" s="204"/>
      <c r="J33" s="204"/>
      <c r="K33" s="204"/>
      <c r="L33" s="208"/>
      <c r="M33" s="101" t="s">
        <v>272</v>
      </c>
      <c r="N33" s="54"/>
      <c r="O33" s="101" t="s">
        <v>258</v>
      </c>
      <c r="P33" s="54"/>
      <c r="Q33" s="101" t="s">
        <v>259</v>
      </c>
      <c r="R33" s="54"/>
      <c r="S33" s="54"/>
      <c r="T33" s="102"/>
      <c r="U33" s="41"/>
      <c r="V33" s="41"/>
      <c r="W33" s="41"/>
      <c r="Z33" s="41"/>
      <c r="AA33" s="41"/>
      <c r="AB33" s="63"/>
      <c r="AC33" s="41"/>
      <c r="AD33" s="41" t="str">
        <f>IF(AF33="","",RANK(AF33,$AF$17:$AF$42,1))</f>
        <v/>
      </c>
      <c r="AE33" s="63" t="e">
        <f>IF(COUNTIF($AF$17:AF33,AF33)=1,AD33,AD33+COUNTIF($AF$17:AF33,AF33)-1)</f>
        <v>#VALUE!</v>
      </c>
      <c r="AF33" s="41" t="str">
        <f t="shared" ref="AF33" si="44">IF(OR(N32="",U32&lt;&gt;""),"",N32*60+P32+R32/100)</f>
        <v/>
      </c>
      <c r="AG33" s="63"/>
      <c r="AH33" s="63"/>
      <c r="AI33" s="41"/>
      <c r="AJ33" s="41"/>
      <c r="AK33" s="41"/>
      <c r="AL33" s="41"/>
      <c r="AM33" s="41"/>
      <c r="AN33" s="41"/>
      <c r="AP33" s="41"/>
      <c r="AQ33" s="61"/>
      <c r="AR33" s="97">
        <f>IF(D28="",0,IF( 登録データ!$Q$58=0,0,IF(VLOOKUP(D28, 登録データ!$A$3:$Z$2500,16,FALSE)=1,0,1)))</f>
        <v>0</v>
      </c>
      <c r="AS33" s="97">
        <f>IF(D28="",1,0)</f>
        <v>1</v>
      </c>
      <c r="AT33" s="97">
        <f>IF(E28="",1,0)</f>
        <v>1</v>
      </c>
      <c r="AU33" s="97">
        <f>IF(F28="",1,0)</f>
        <v>1</v>
      </c>
      <c r="AV33" s="97">
        <f t="shared" ref="AV33" si="45">IF(G28="",1,0)</f>
        <v>1</v>
      </c>
      <c r="AW33" s="97">
        <f t="shared" ref="AW33" si="46">IF(F28="",1,0)</f>
        <v>1</v>
      </c>
      <c r="AX33" s="97">
        <f t="shared" ref="AX33" si="47">SUM(AS33:AW33)</f>
        <v>5</v>
      </c>
      <c r="AY33" s="196"/>
      <c r="AZ33" s="41" t="str">
        <f t="shared" si="4"/>
        <v/>
      </c>
      <c r="BA33" s="226" t="s">
        <v>928</v>
      </c>
    </row>
    <row r="34" spans="1:53" ht="18" customHeight="1" thickTop="1" x14ac:dyDescent="0.15">
      <c r="A34" s="41"/>
      <c r="B34" s="41"/>
      <c r="C34" s="200">
        <v>10</v>
      </c>
      <c r="D34" s="202"/>
      <c r="E34" s="207" t="str">
        <f>IF(D34="","",VLOOKUP(D34, 登録データ!$A$3:$J$2500,2,FALSE))</f>
        <v/>
      </c>
      <c r="F34" s="203" t="str">
        <f>IF(D34="","",VLOOKUP(D34, 登録データ!$A$3:$J$2500,3,FALSE))</f>
        <v/>
      </c>
      <c r="G34" s="203" t="str">
        <f>IF(D34="","",VLOOKUP(D34, 登録データ!$A$3:$J$2500,7,FALSE))</f>
        <v/>
      </c>
      <c r="H34" s="203"/>
      <c r="I34" s="197" t="s">
        <v>263</v>
      </c>
      <c r="J34" s="203"/>
      <c r="K34" s="197" t="s">
        <v>269</v>
      </c>
      <c r="L34" s="212" t="s">
        <v>931</v>
      </c>
      <c r="M34" s="103" t="s">
        <v>273</v>
      </c>
      <c r="N34" s="52"/>
      <c r="O34" s="105" t="s">
        <v>258</v>
      </c>
      <c r="P34" s="52"/>
      <c r="Q34" s="105" t="s">
        <v>259</v>
      </c>
      <c r="R34" s="52"/>
      <c r="S34" s="107"/>
      <c r="T34" s="55"/>
      <c r="U34" s="41"/>
      <c r="V34" s="41"/>
      <c r="W34" s="41"/>
      <c r="Z34" s="41" t="s">
        <v>302</v>
      </c>
      <c r="AA34" s="41" t="e">
        <f>QUOTIENT(AA32,60)</f>
        <v>#DIV/0!</v>
      </c>
      <c r="AB34" s="41" t="e">
        <f>QUOTIENT(AB32,60)</f>
        <v>#DIV/0!</v>
      </c>
      <c r="AC34" s="41"/>
      <c r="AD34" s="41"/>
      <c r="AE34" s="63"/>
      <c r="AF34" s="41"/>
      <c r="AG34" s="63" t="str">
        <f>IF(AI34="","",RANK(AI34,$AI$18:$AI$42,1))</f>
        <v/>
      </c>
      <c r="AH34" s="63" t="e">
        <f>IF(COUNTIF($AI$18:AI34,AI34)=1,AG34,AG34+COUNTIF($AI$18:AI34,AI34)-1)</f>
        <v>#VALUE!</v>
      </c>
      <c r="AI34" s="41" t="str">
        <f t="shared" ref="AI34" si="48">IF(OR(N33="",U32&lt;&gt;""),"",N33*60+P33+R33/100)</f>
        <v/>
      </c>
      <c r="AJ34" s="41"/>
      <c r="AK34" s="41"/>
      <c r="AL34" s="41"/>
      <c r="AM34" s="41"/>
      <c r="AN34" s="41"/>
      <c r="AP34" s="41"/>
      <c r="AQ34" s="61"/>
      <c r="AR34" s="97"/>
      <c r="AS34" s="97"/>
      <c r="AT34" s="97"/>
      <c r="AU34" s="97"/>
      <c r="AV34" s="97"/>
      <c r="AW34" s="97"/>
      <c r="AX34" s="97"/>
      <c r="AY34" s="195" t="str">
        <f t="shared" ref="AY34" si="49">IF($D34="","",IF(COUNTIF($D$16:$D$40,$D34)=1,0,1))</f>
        <v/>
      </c>
      <c r="AZ34" s="41" t="str">
        <f t="shared" si="4"/>
        <v/>
      </c>
      <c r="BA34" s="226"/>
    </row>
    <row r="35" spans="1:53" ht="18" customHeight="1" thickBot="1" x14ac:dyDescent="0.2">
      <c r="A35" s="41"/>
      <c r="B35" s="41"/>
      <c r="C35" s="206"/>
      <c r="D35" s="194"/>
      <c r="E35" s="208"/>
      <c r="F35" s="204"/>
      <c r="G35" s="204"/>
      <c r="H35" s="204"/>
      <c r="I35" s="204"/>
      <c r="J35" s="204"/>
      <c r="K35" s="204"/>
      <c r="L35" s="208"/>
      <c r="M35" s="101" t="s">
        <v>265</v>
      </c>
      <c r="N35" s="54"/>
      <c r="O35" s="101" t="s">
        <v>258</v>
      </c>
      <c r="P35" s="54"/>
      <c r="Q35" s="101" t="s">
        <v>259</v>
      </c>
      <c r="R35" s="54"/>
      <c r="S35" s="54"/>
      <c r="T35" s="102"/>
      <c r="U35" s="41"/>
      <c r="V35" s="41"/>
      <c r="W35" s="41"/>
      <c r="Z35" s="41" t="s">
        <v>303</v>
      </c>
      <c r="AA35" s="41" t="e">
        <f>MOD(AA32,60)</f>
        <v>#DIV/0!</v>
      </c>
      <c r="AB35" s="41" t="e">
        <f>MOD(AB32,60)</f>
        <v>#DIV/0!</v>
      </c>
      <c r="AC35" s="41"/>
      <c r="AD35" s="41" t="str">
        <f>IF(AF35="","",RANK(AF35,$AF$17:$AF$42,1))</f>
        <v/>
      </c>
      <c r="AE35" s="63" t="e">
        <f>IF(COUNTIF($AF$17:AF35,AF35)=1,AD35,AD35+COUNTIF($AF$17:AF35,AF35)-1)</f>
        <v>#VALUE!</v>
      </c>
      <c r="AF35" s="41" t="str">
        <f t="shared" ref="AF35" si="50">IF(OR(N34="",U34&lt;&gt;""),"",N34*60+P34+R34/100)</f>
        <v/>
      </c>
      <c r="AG35" s="63"/>
      <c r="AH35" s="63"/>
      <c r="AI35" s="41"/>
      <c r="AJ35" s="41"/>
      <c r="AK35" s="41"/>
      <c r="AL35" s="41"/>
      <c r="AM35" s="41"/>
      <c r="AN35" s="41"/>
      <c r="AP35" s="41"/>
      <c r="AQ35" s="61"/>
      <c r="AR35" s="97">
        <f>IF(D30="",0,IF( 登録データ!$Q$58=0,0,IF(VLOOKUP(D30, 登録データ!$A$3:$Z$2500,16,FALSE)=1,0,1)))</f>
        <v>0</v>
      </c>
      <c r="AS35" s="97">
        <f>IF(D30="",1,0)</f>
        <v>1</v>
      </c>
      <c r="AT35" s="97">
        <f>IF(E30="",1,0)</f>
        <v>1</v>
      </c>
      <c r="AU35" s="97">
        <f>IF(F30="",1,0)</f>
        <v>1</v>
      </c>
      <c r="AV35" s="97">
        <f t="shared" ref="AV35" si="51">IF(G30="",1,0)</f>
        <v>1</v>
      </c>
      <c r="AW35" s="97">
        <f t="shared" ref="AW35" si="52">IF(F30="",1,0)</f>
        <v>1</v>
      </c>
      <c r="AX35" s="97">
        <f t="shared" ref="AX35" si="53">SUM(AS35:AW35)</f>
        <v>5</v>
      </c>
      <c r="AY35" s="196"/>
      <c r="AZ35" s="41" t="str">
        <f t="shared" si="4"/>
        <v/>
      </c>
      <c r="BA35" s="226" t="s">
        <v>928</v>
      </c>
    </row>
    <row r="36" spans="1:53" ht="18" customHeight="1" thickTop="1" x14ac:dyDescent="0.15">
      <c r="A36" s="41"/>
      <c r="B36" s="41"/>
      <c r="C36" s="200">
        <v>11</v>
      </c>
      <c r="D36" s="202"/>
      <c r="E36" s="207" t="str">
        <f>IF(D36="","",VLOOKUP(D36, 登録データ!$A$3:$J$2500,2,FALSE))</f>
        <v/>
      </c>
      <c r="F36" s="203" t="str">
        <f>IF(D36="","",VLOOKUP(D36, 登録データ!$A$3:$J$2500,3,FALSE))</f>
        <v/>
      </c>
      <c r="G36" s="203" t="str">
        <f>IF(D36="","",VLOOKUP(D36, 登録データ!$A$3:$J$2500,7,FALSE))</f>
        <v/>
      </c>
      <c r="H36" s="203"/>
      <c r="I36" s="197" t="s">
        <v>268</v>
      </c>
      <c r="J36" s="203"/>
      <c r="K36" s="197" t="s">
        <v>269</v>
      </c>
      <c r="L36" s="212" t="s">
        <v>931</v>
      </c>
      <c r="M36" s="103" t="s">
        <v>271</v>
      </c>
      <c r="N36" s="52"/>
      <c r="O36" s="105" t="s">
        <v>258</v>
      </c>
      <c r="P36" s="52"/>
      <c r="Q36" s="105" t="s">
        <v>259</v>
      </c>
      <c r="R36" s="52"/>
      <c r="S36" s="107"/>
      <c r="T36" s="55"/>
      <c r="U36" s="41"/>
      <c r="V36" s="41"/>
      <c r="W36" s="41"/>
      <c r="Z36" s="41" t="s">
        <v>304</v>
      </c>
      <c r="AA36" s="41" t="e">
        <f>AA35*100</f>
        <v>#DIV/0!</v>
      </c>
      <c r="AB36" s="41" t="e">
        <f>AB35*100</f>
        <v>#DIV/0!</v>
      </c>
      <c r="AC36" s="41"/>
      <c r="AD36" s="41"/>
      <c r="AE36" s="63"/>
      <c r="AF36" s="41"/>
      <c r="AG36" s="63" t="str">
        <f>IF(AI36="","",RANK(AI36,$AI$18:$AI$42,1))</f>
        <v/>
      </c>
      <c r="AH36" s="63" t="e">
        <f>IF(COUNTIF($AI$18:AI36,AI36)=1,AG36,AG36+COUNTIF($AI$18:AI36,AI36)-1)</f>
        <v>#VALUE!</v>
      </c>
      <c r="AI36" s="41" t="str">
        <f t="shared" ref="AI36" si="54">IF(OR(N35="",U34&lt;&gt;""),"",N35*60+P35+R35/100)</f>
        <v/>
      </c>
      <c r="AJ36" s="41"/>
      <c r="AK36" s="41"/>
      <c r="AL36" s="41"/>
      <c r="AM36" s="41"/>
      <c r="AN36" s="41"/>
      <c r="AP36" s="41"/>
      <c r="AQ36" s="61"/>
      <c r="AR36" s="97"/>
      <c r="AS36" s="97"/>
      <c r="AT36" s="97"/>
      <c r="AU36" s="97"/>
      <c r="AV36" s="97"/>
      <c r="AW36" s="97"/>
      <c r="AX36" s="97"/>
      <c r="AY36" s="195" t="str">
        <f t="shared" ref="AY36" si="55">IF($D36="","",IF(COUNTIF($D$16:$D$40,$D36)=1,0,1))</f>
        <v/>
      </c>
      <c r="AZ36" s="41" t="str">
        <f t="shared" si="4"/>
        <v/>
      </c>
      <c r="BA36" s="226"/>
    </row>
    <row r="37" spans="1:53" ht="18" customHeight="1" thickBot="1" x14ac:dyDescent="0.2">
      <c r="A37" s="41"/>
      <c r="B37" s="41"/>
      <c r="C37" s="206"/>
      <c r="D37" s="194"/>
      <c r="E37" s="208"/>
      <c r="F37" s="204"/>
      <c r="G37" s="204"/>
      <c r="H37" s="204"/>
      <c r="I37" s="204"/>
      <c r="J37" s="204"/>
      <c r="K37" s="204"/>
      <c r="L37" s="208"/>
      <c r="M37" s="101" t="s">
        <v>265</v>
      </c>
      <c r="N37" s="54"/>
      <c r="O37" s="101" t="s">
        <v>258</v>
      </c>
      <c r="P37" s="54"/>
      <c r="Q37" s="101" t="s">
        <v>259</v>
      </c>
      <c r="R37" s="54"/>
      <c r="S37" s="54"/>
      <c r="T37" s="102"/>
      <c r="U37" s="41"/>
      <c r="V37" s="41"/>
      <c r="W37" s="41"/>
      <c r="Z37" s="41" t="s">
        <v>305</v>
      </c>
      <c r="AA37" s="41" t="e">
        <f>ROUNDUP(AA36,0)</f>
        <v>#DIV/0!</v>
      </c>
      <c r="AB37" s="41" t="e">
        <f>ROUNDUP(AB36,0)</f>
        <v>#DIV/0!</v>
      </c>
      <c r="AC37" s="41"/>
      <c r="AD37" s="41" t="str">
        <f>IF(AF37="","",RANK(AF37,$AF$17:$AF$42,1))</f>
        <v/>
      </c>
      <c r="AE37" s="63" t="e">
        <f>IF(COUNTIF($AF$17:AF37,AF37)=1,AD37,AD37+COUNTIF($AF$17:AF37,AF37)-1)</f>
        <v>#VALUE!</v>
      </c>
      <c r="AF37" s="41" t="str">
        <f t="shared" ref="AF37" si="56">IF(OR(N36="",U36&lt;&gt;""),"",N36*60+P36+R36/100)</f>
        <v/>
      </c>
      <c r="AG37" s="63"/>
      <c r="AH37" s="63"/>
      <c r="AI37" s="41"/>
      <c r="AJ37" s="41"/>
      <c r="AK37" s="41"/>
      <c r="AL37" s="41"/>
      <c r="AM37" s="41"/>
      <c r="AN37" s="41"/>
      <c r="AP37" s="41"/>
      <c r="AQ37" s="61"/>
      <c r="AR37" s="97">
        <f>IF(D32="",0,IF( 登録データ!$Q$58=0,0,IF(VLOOKUP(D32, 登録データ!$A$3:$Z$2500,16,FALSE)=1,0,1)))</f>
        <v>0</v>
      </c>
      <c r="AS37" s="97">
        <f>IF(D32="",1,0)</f>
        <v>1</v>
      </c>
      <c r="AT37" s="97">
        <f>IF(E32="",1,0)</f>
        <v>1</v>
      </c>
      <c r="AU37" s="97">
        <f>IF(F32="",1,0)</f>
        <v>1</v>
      </c>
      <c r="AV37" s="97">
        <f t="shared" ref="AV37" si="57">IF(G32="",1,0)</f>
        <v>1</v>
      </c>
      <c r="AW37" s="97">
        <f t="shared" ref="AW37" si="58">IF(F32="",1,0)</f>
        <v>1</v>
      </c>
      <c r="AX37" s="97">
        <f t="shared" ref="AX37" si="59">SUM(AS37:AW37)</f>
        <v>5</v>
      </c>
      <c r="AY37" s="196"/>
      <c r="AZ37" s="41" t="str">
        <f t="shared" si="4"/>
        <v/>
      </c>
      <c r="BA37" s="226" t="s">
        <v>928</v>
      </c>
    </row>
    <row r="38" spans="1:53" ht="18" customHeight="1" thickTop="1" x14ac:dyDescent="0.15">
      <c r="A38" s="41"/>
      <c r="B38" s="41"/>
      <c r="C38" s="200">
        <v>12</v>
      </c>
      <c r="D38" s="202"/>
      <c r="E38" s="207" t="str">
        <f>IF(D38="","",VLOOKUP(D38, 登録データ!$A$3:$J$2500,2,FALSE))</f>
        <v/>
      </c>
      <c r="F38" s="203" t="str">
        <f>IF(D38="","",VLOOKUP(D38, 登録データ!$A$3:$J$2500,3,FALSE))</f>
        <v/>
      </c>
      <c r="G38" s="203" t="str">
        <f>IF(D38="","",VLOOKUP(D38, 登録データ!$A$3:$J$2500,7,FALSE))</f>
        <v/>
      </c>
      <c r="H38" s="203"/>
      <c r="I38" s="197" t="s">
        <v>268</v>
      </c>
      <c r="J38" s="203"/>
      <c r="K38" s="197" t="s">
        <v>266</v>
      </c>
      <c r="L38" s="212" t="s">
        <v>931</v>
      </c>
      <c r="M38" s="103" t="s">
        <v>271</v>
      </c>
      <c r="N38" s="52"/>
      <c r="O38" s="105" t="s">
        <v>258</v>
      </c>
      <c r="P38" s="52"/>
      <c r="Q38" s="105" t="s">
        <v>259</v>
      </c>
      <c r="R38" s="52"/>
      <c r="S38" s="107"/>
      <c r="T38" s="55"/>
      <c r="U38" s="41"/>
      <c r="V38" s="41"/>
      <c r="W38" s="41"/>
      <c r="Z38" s="41" t="s">
        <v>306</v>
      </c>
      <c r="AA38" s="41" t="e">
        <f>IF(AA37&gt;1000,LEFT(AA37,2),IF(AA37=1000,LEFT(AA37,2),IF(AA37&gt;100,LEFT(AA37,1),IF(AA37=100,LEFT(AA37,1),0))))</f>
        <v>#DIV/0!</v>
      </c>
      <c r="AB38" s="41" t="e">
        <f t="shared" ref="AB38" si="60">IF(AB37&gt;1000,LEFT(AB37,2),IF(AB37=1000,LEFT(AB37,2),IF(AB37&gt;100,LEFT(AB37,1),IF(AB37=100,LEFT(AB37,1),0))))</f>
        <v>#DIV/0!</v>
      </c>
      <c r="AC38" s="41"/>
      <c r="AD38" s="41"/>
      <c r="AE38" s="63"/>
      <c r="AF38" s="41"/>
      <c r="AG38" s="63" t="str">
        <f>IF(AI38="","",RANK(AI38,$AI$18:$AI$42,1))</f>
        <v/>
      </c>
      <c r="AH38" s="63" t="e">
        <f>IF(COUNTIF($AI$18:AI38,AI38)=1,AG38,AG38+COUNTIF($AI$18:AI38,AI38)-1)</f>
        <v>#VALUE!</v>
      </c>
      <c r="AI38" s="41" t="str">
        <f t="shared" ref="AI38" si="61">IF(OR(N37="",U36&lt;&gt;""),"",N37*60+P37+R37/100)</f>
        <v/>
      </c>
      <c r="AJ38" s="41"/>
      <c r="AK38" s="41"/>
      <c r="AL38" s="41"/>
      <c r="AM38" s="41"/>
      <c r="AN38" s="41"/>
      <c r="AP38" s="41"/>
      <c r="AQ38" s="61"/>
      <c r="AR38" s="97"/>
      <c r="AS38" s="97"/>
      <c r="AT38" s="97"/>
      <c r="AU38" s="97"/>
      <c r="AV38" s="97"/>
      <c r="AW38" s="97"/>
      <c r="AX38" s="97"/>
      <c r="AY38" s="195" t="str">
        <f t="shared" ref="AY38" si="62">IF($D38="","",IF(COUNTIF($D$16:$D$40,$D38)=1,0,1))</f>
        <v/>
      </c>
      <c r="AZ38" s="41" t="str">
        <f t="shared" si="4"/>
        <v/>
      </c>
      <c r="BA38" s="226"/>
    </row>
    <row r="39" spans="1:53" ht="18" customHeight="1" thickBot="1" x14ac:dyDescent="0.2">
      <c r="A39" s="41"/>
      <c r="B39" s="41"/>
      <c r="C39" s="206"/>
      <c r="D39" s="194"/>
      <c r="E39" s="208"/>
      <c r="F39" s="204"/>
      <c r="G39" s="204"/>
      <c r="H39" s="204"/>
      <c r="I39" s="204"/>
      <c r="J39" s="204"/>
      <c r="K39" s="204"/>
      <c r="L39" s="208"/>
      <c r="M39" s="101" t="s">
        <v>265</v>
      </c>
      <c r="N39" s="54"/>
      <c r="O39" s="101" t="s">
        <v>258</v>
      </c>
      <c r="P39" s="54"/>
      <c r="Q39" s="101" t="s">
        <v>259</v>
      </c>
      <c r="R39" s="54"/>
      <c r="S39" s="54"/>
      <c r="T39" s="102"/>
      <c r="U39" s="41"/>
      <c r="V39" s="41"/>
      <c r="W39" s="41"/>
      <c r="Z39" s="41" t="s">
        <v>307</v>
      </c>
      <c r="AA39" s="41" t="e">
        <f>IF(AA37&gt;1000,RIGHT(AA37,2),IF(AA37=1000,RIGHT(AA37,2),IF(AA37&gt;100,RIGHT(AA37,2),IF(AA37=100,RIGHT(AA37,2),IF(AA37&gt;10,RIGHT(AA37,2),IF(AA37=10,RIGHT(AA37,2),AA37+100))))))</f>
        <v>#DIV/0!</v>
      </c>
      <c r="AB39" s="41" t="e">
        <f>IF(AB37&gt;1000,RIGHT(AB37,2),IF(AB37=1000,RIGHT(AB37,2),IF(AB37&gt;100,RIGHT(AB37,2),IF(AB37=100,RIGHT(AB37,2),IF(AB37&gt;10,RIGHT(AB37,2),IF(AB37=10,RIGHT(AB37,2),AB37+100))))))</f>
        <v>#DIV/0!</v>
      </c>
      <c r="AC39" s="41"/>
      <c r="AD39" s="41" t="str">
        <f>IF(AF39="","",RANK(AF39,$AF$17:$AF$42,1))</f>
        <v/>
      </c>
      <c r="AE39" s="63" t="e">
        <f>IF(COUNTIF($AF$17:AF39,AF39)=1,AD39,AD39+COUNTIF($AF$17:AF39,AF39)-1)</f>
        <v>#VALUE!</v>
      </c>
      <c r="AF39" s="41" t="str">
        <f t="shared" ref="AF39" si="63">IF(OR(N38="",U38&lt;&gt;""),"",N38*60+P38+R38/100)</f>
        <v/>
      </c>
      <c r="AG39" s="63"/>
      <c r="AH39" s="63"/>
      <c r="AI39" s="41"/>
      <c r="AJ39" s="41"/>
      <c r="AK39" s="41"/>
      <c r="AL39" s="41"/>
      <c r="AM39" s="41"/>
      <c r="AN39" s="41"/>
      <c r="AP39" s="41"/>
      <c r="AQ39" s="61"/>
      <c r="AR39" s="97">
        <f>IF(D34="",0,IF( 登録データ!$Q$58=0,0,IF(VLOOKUP(D34, 登録データ!$A$3:$Z$2500,16,FALSE)=1,0,1)))</f>
        <v>0</v>
      </c>
      <c r="AS39" s="97">
        <f>IF(D34="",1,0)</f>
        <v>1</v>
      </c>
      <c r="AT39" s="97">
        <f>IF(E34="",1,0)</f>
        <v>1</v>
      </c>
      <c r="AU39" s="97">
        <f>IF(F34="",1,0)</f>
        <v>1</v>
      </c>
      <c r="AV39" s="97">
        <f t="shared" ref="AV39" si="64">IF(G34="",1,0)</f>
        <v>1</v>
      </c>
      <c r="AW39" s="97">
        <f t="shared" ref="AW39" si="65">IF(F34="",1,0)</f>
        <v>1</v>
      </c>
      <c r="AX39" s="97">
        <f t="shared" ref="AX39" si="66">SUM(AS39:AW39)</f>
        <v>5</v>
      </c>
      <c r="AY39" s="196"/>
      <c r="AZ39" s="41" t="str">
        <f t="shared" si="4"/>
        <v/>
      </c>
    </row>
    <row r="40" spans="1:53" ht="18" customHeight="1" thickTop="1" x14ac:dyDescent="0.15">
      <c r="A40" s="41"/>
      <c r="B40" s="41"/>
      <c r="C40" s="200">
        <v>13</v>
      </c>
      <c r="D40" s="202"/>
      <c r="E40" s="207" t="str">
        <f>IF(D40="","",VLOOKUP(D40, 登録データ!$A$3:$J$2500,2,FALSE))</f>
        <v/>
      </c>
      <c r="F40" s="203" t="str">
        <f>IF(D40="","",VLOOKUP(D40, 登録データ!$A$3:$J$2500,3,FALSE))</f>
        <v/>
      </c>
      <c r="G40" s="203" t="str">
        <f>IF(D40="","",VLOOKUP(D40, 登録データ!$A$3:$J$2500,7,FALSE))</f>
        <v/>
      </c>
      <c r="H40" s="203"/>
      <c r="I40" s="197" t="s">
        <v>274</v>
      </c>
      <c r="J40" s="203"/>
      <c r="K40" s="197" t="s">
        <v>269</v>
      </c>
      <c r="L40" s="212" t="s">
        <v>931</v>
      </c>
      <c r="M40" s="103" t="s">
        <v>275</v>
      </c>
      <c r="N40" s="52"/>
      <c r="O40" s="105" t="s">
        <v>258</v>
      </c>
      <c r="P40" s="52"/>
      <c r="Q40" s="105" t="s">
        <v>259</v>
      </c>
      <c r="R40" s="52"/>
      <c r="S40" s="107"/>
      <c r="T40" s="55"/>
      <c r="U40" s="41"/>
      <c r="V40" s="41"/>
      <c r="W40" s="41"/>
      <c r="Z40" s="41" t="s">
        <v>308</v>
      </c>
      <c r="AA40" s="41" t="e">
        <f>IF(AA39&gt;100,RIGHT(AA39,2),IF(AA39=100,RIGHT(AA39,2),AA39))</f>
        <v>#DIV/0!</v>
      </c>
      <c r="AB40" s="41" t="e">
        <f>IF(AB39&gt;100,RIGHT(AB39,2),IF(AB39=100,RIGHT(AB39,2),AB39))</f>
        <v>#DIV/0!</v>
      </c>
      <c r="AC40" s="41"/>
      <c r="AD40" s="41"/>
      <c r="AE40" s="63"/>
      <c r="AF40" s="41"/>
      <c r="AG40" s="63" t="str">
        <f>IF(AI40="","",RANK(AI40,$AI$18:$AI$42,1))</f>
        <v/>
      </c>
      <c r="AH40" s="63" t="e">
        <f>IF(COUNTIF($AI$18:AI40,AI40)=1,AG40,AG40+COUNTIF($AI$18:AI40,AI40)-1)</f>
        <v>#VALUE!</v>
      </c>
      <c r="AI40" s="41" t="str">
        <f t="shared" ref="AI40" si="67">IF(OR(N39="",U38&lt;&gt;""),"",N39*60+P39+R39/100)</f>
        <v/>
      </c>
      <c r="AJ40" s="41"/>
      <c r="AK40" s="41"/>
      <c r="AL40" s="41"/>
      <c r="AM40" s="41"/>
      <c r="AN40" s="41"/>
      <c r="AP40" s="41"/>
      <c r="AQ40" s="61"/>
      <c r="AR40" s="97"/>
      <c r="AS40" s="97"/>
      <c r="AT40" s="97"/>
      <c r="AU40" s="97"/>
      <c r="AV40" s="97"/>
      <c r="AW40" s="97"/>
      <c r="AX40" s="97"/>
      <c r="AY40" s="195" t="str">
        <f t="shared" ref="AY40" si="68">IF($D40="","",IF(COUNTIF($D$16:$D$40,$D40)=1,0,1))</f>
        <v/>
      </c>
      <c r="AZ40" s="41" t="str">
        <f t="shared" si="4"/>
        <v/>
      </c>
    </row>
    <row r="41" spans="1:53" ht="18" customHeight="1" thickBot="1" x14ac:dyDescent="0.2">
      <c r="A41" s="41"/>
      <c r="B41" s="41"/>
      <c r="C41" s="201"/>
      <c r="D41" s="194"/>
      <c r="E41" s="208"/>
      <c r="F41" s="204"/>
      <c r="G41" s="204"/>
      <c r="H41" s="204"/>
      <c r="I41" s="205"/>
      <c r="J41" s="204"/>
      <c r="K41" s="205"/>
      <c r="L41" s="208"/>
      <c r="M41" s="98" t="s">
        <v>265</v>
      </c>
      <c r="N41" s="56"/>
      <c r="O41" s="98" t="s">
        <v>258</v>
      </c>
      <c r="P41" s="56"/>
      <c r="Q41" s="98" t="s">
        <v>259</v>
      </c>
      <c r="R41" s="56"/>
      <c r="S41" s="56"/>
      <c r="T41" s="99"/>
      <c r="U41" s="41"/>
      <c r="V41" s="41"/>
      <c r="W41" s="41"/>
      <c r="Z41" s="41"/>
      <c r="AA41" s="41"/>
      <c r="AB41" s="41"/>
      <c r="AC41" s="41"/>
      <c r="AD41" s="41" t="str">
        <f>IF(AF41="","",RANK(AF41,$AF$17:$AF$42,1))</f>
        <v/>
      </c>
      <c r="AE41" s="63" t="e">
        <f>IF(COUNTIF($AF$17:AF41,AF41)=1,AD41,AD41+COUNTIF($AF$17:AF41,AF41)-1)</f>
        <v>#VALUE!</v>
      </c>
      <c r="AF41" s="41" t="str">
        <f t="shared" ref="AF41" si="69">IF(OR(N40="",U40&lt;&gt;""),"",N40*60+P40+R40/100)</f>
        <v/>
      </c>
      <c r="AG41" s="63"/>
      <c r="AH41" s="63"/>
      <c r="AI41" s="41"/>
      <c r="AJ41" s="41"/>
      <c r="AK41" s="41"/>
      <c r="AL41" s="41"/>
      <c r="AM41" s="41"/>
      <c r="AN41" s="41"/>
      <c r="AP41" s="41"/>
      <c r="AQ41" s="61"/>
      <c r="AR41" s="97">
        <f>IF(D36="",0,IF( 登録データ!$Q$58=0,0,IF(VLOOKUP(D36, 登録データ!$A$3:$Z$2500,16,FALSE)=1,0,1)))</f>
        <v>0</v>
      </c>
      <c r="AS41" s="97">
        <f>IF(D36="",1,0)</f>
        <v>1</v>
      </c>
      <c r="AT41" s="97">
        <f>IF(E36="",1,0)</f>
        <v>1</v>
      </c>
      <c r="AU41" s="97">
        <f>IF(F36="",1,0)</f>
        <v>1</v>
      </c>
      <c r="AV41" s="97">
        <f t="shared" ref="AV41" si="70">IF(G36="",1,0)</f>
        <v>1</v>
      </c>
      <c r="AW41" s="97">
        <f t="shared" ref="AW41" si="71">IF(F36="",1,0)</f>
        <v>1</v>
      </c>
      <c r="AX41" s="97">
        <f t="shared" ref="AX41" si="72">SUM(AS41:AW41)</f>
        <v>5</v>
      </c>
      <c r="AY41" s="196"/>
      <c r="AZ41" s="41" t="str">
        <f t="shared" si="4"/>
        <v/>
      </c>
    </row>
    <row r="42" spans="1:53" ht="19.5" thickBot="1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Z42" s="41"/>
      <c r="AA42" s="41"/>
      <c r="AB42" s="41"/>
      <c r="AC42" s="41"/>
      <c r="AD42" s="41"/>
      <c r="AE42" s="63"/>
      <c r="AF42" s="41"/>
      <c r="AG42" s="63" t="str">
        <f>IF(AI42="","",RANK(AI42,$AI$18:$AI$42,1))</f>
        <v/>
      </c>
      <c r="AH42" s="63" t="e">
        <f>IF(COUNTIF($AI$18:AI42,AI42)=1,AG42,AG42+COUNTIF($AI$18:AI42,AI42)-1)</f>
        <v>#VALUE!</v>
      </c>
      <c r="AI42" s="41" t="str">
        <f t="shared" ref="AI42" si="73">IF(OR(N41="",U40&lt;&gt;""),"",N41*60+P41+R41/100)</f>
        <v/>
      </c>
      <c r="AJ42" s="41"/>
      <c r="AK42" s="41"/>
      <c r="AL42" s="41"/>
      <c r="AM42" s="41"/>
      <c r="AN42" s="41"/>
      <c r="AP42" s="41"/>
      <c r="AQ42" s="61"/>
      <c r="AR42" s="97"/>
      <c r="AS42" s="97"/>
      <c r="AT42" s="97"/>
      <c r="AU42" s="97"/>
      <c r="AV42" s="97"/>
      <c r="AW42" s="97"/>
      <c r="AX42" s="97"/>
      <c r="AY42" s="41"/>
      <c r="AZ42" s="41" t="str">
        <f t="shared" si="4"/>
        <v/>
      </c>
    </row>
    <row r="43" spans="1:53" ht="19.5" thickBot="1" x14ac:dyDescent="0.2">
      <c r="A43" s="41"/>
      <c r="B43" s="41"/>
      <c r="C43" s="41"/>
      <c r="D43" s="41" t="s">
        <v>276</v>
      </c>
      <c r="E43" s="227" t="s">
        <v>277</v>
      </c>
      <c r="F43" s="228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Z43" s="41"/>
      <c r="AA43" s="41"/>
      <c r="AB43" s="41"/>
      <c r="AC43" s="41"/>
      <c r="AD43" s="63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P43" s="41"/>
      <c r="AQ43" s="61"/>
      <c r="AR43" s="97">
        <f>IF(D38="",0,IF( 登録データ!$Q$58=0,0,IF(VLOOKUP(D38, 登録データ!$A$3:$Z$2500,16,FALSE)=1,0,1)))</f>
        <v>0</v>
      </c>
      <c r="AS43" s="97">
        <f>IF(D38="",1,0)</f>
        <v>1</v>
      </c>
      <c r="AT43" s="97">
        <f>IF(E38="",1,0)</f>
        <v>1</v>
      </c>
      <c r="AU43" s="97">
        <f>IF(F38="",1,0)</f>
        <v>1</v>
      </c>
      <c r="AV43" s="97">
        <f t="shared" ref="AV43" si="74">IF(G38="",1,0)</f>
        <v>1</v>
      </c>
      <c r="AW43" s="97">
        <f t="shared" ref="AW43" si="75">IF(F38="",1,0)</f>
        <v>1</v>
      </c>
      <c r="AX43" s="97">
        <f t="shared" ref="AX43" si="76">SUM(AS43:AW43)</f>
        <v>5</v>
      </c>
      <c r="AY43" s="41"/>
      <c r="AZ43" s="41" t="str">
        <f t="shared" si="4"/>
        <v/>
      </c>
    </row>
    <row r="44" spans="1:53" ht="19.5" thickBot="1" x14ac:dyDescent="0.2">
      <c r="A44" s="41"/>
      <c r="B44" s="41"/>
      <c r="C44" s="41"/>
      <c r="D44" s="41"/>
      <c r="E44" s="229"/>
      <c r="F44" s="230"/>
      <c r="G44" s="41"/>
      <c r="H44" s="41"/>
      <c r="I44" s="41"/>
      <c r="J44" s="231" t="s">
        <v>278</v>
      </c>
      <c r="K44" s="232"/>
      <c r="L44" s="120"/>
      <c r="M44" s="57" t="s">
        <v>275</v>
      </c>
      <c r="N44" s="58" t="str">
        <f>IFERROR(AA34,"")</f>
        <v/>
      </c>
      <c r="O44" s="58" t="s">
        <v>258</v>
      </c>
      <c r="P44" s="58" t="str">
        <f>IFERROR(AA38,"")</f>
        <v/>
      </c>
      <c r="Q44" s="58" t="s">
        <v>259</v>
      </c>
      <c r="R44" s="59" t="str">
        <f>IFERROR(AA40,"")</f>
        <v/>
      </c>
      <c r="S44" s="41"/>
      <c r="T44" s="41"/>
      <c r="U44" s="41"/>
      <c r="V44" s="41"/>
      <c r="W44" s="41"/>
      <c r="Z44" s="41"/>
      <c r="AA44" s="41"/>
      <c r="AB44" s="41"/>
      <c r="AC44" s="41"/>
      <c r="AD44" s="63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P44" s="41"/>
      <c r="AQ44" s="61"/>
      <c r="AR44" s="97"/>
      <c r="AS44" s="97"/>
      <c r="AT44" s="97"/>
      <c r="AU44" s="97"/>
      <c r="AV44" s="97"/>
      <c r="AW44" s="97"/>
      <c r="AX44" s="97"/>
      <c r="AY44" s="41"/>
      <c r="AZ44" s="41" t="str">
        <f t="shared" si="4"/>
        <v/>
      </c>
    </row>
    <row r="45" spans="1:53" ht="19.5" thickBot="1" x14ac:dyDescent="0.2">
      <c r="A45" s="41"/>
      <c r="B45" s="41"/>
      <c r="C45" s="41"/>
      <c r="D45" s="199" t="s">
        <v>279</v>
      </c>
      <c r="E45" s="199"/>
      <c r="F45" s="199"/>
      <c r="G45" s="41"/>
      <c r="H45" s="41"/>
      <c r="I45" s="41"/>
      <c r="J45" s="233" t="s">
        <v>280</v>
      </c>
      <c r="K45" s="234"/>
      <c r="L45" s="100"/>
      <c r="M45" s="57" t="s">
        <v>281</v>
      </c>
      <c r="N45" s="60" t="str">
        <f>IFERROR(AB34,"")</f>
        <v/>
      </c>
      <c r="O45" s="60" t="s">
        <v>258</v>
      </c>
      <c r="P45" s="60" t="str">
        <f>IFERROR(AB38,"")</f>
        <v/>
      </c>
      <c r="Q45" s="60" t="s">
        <v>259</v>
      </c>
      <c r="R45" s="100" t="str">
        <f>IFERROR(AB40,"")</f>
        <v/>
      </c>
      <c r="S45" s="41"/>
      <c r="T45" s="41"/>
      <c r="U45" s="41"/>
      <c r="V45" s="41"/>
      <c r="W45" s="41"/>
      <c r="Z45" s="41"/>
      <c r="AA45" s="41"/>
      <c r="AB45" s="41"/>
      <c r="AC45" s="41"/>
      <c r="AD45" s="63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P45" s="41"/>
      <c r="AQ45" s="61"/>
      <c r="AR45" s="97">
        <f>IF(D40="",0,IF( 登録データ!$Q$58=0,0,IF(VLOOKUP(D40, 登録データ!$A$3:$Z$2500,16,FALSE)=1,0,1)))</f>
        <v>0</v>
      </c>
      <c r="AS45" s="97">
        <f>IF(D40="",1,0)</f>
        <v>1</v>
      </c>
      <c r="AT45" s="97">
        <f>IF(E40="",1,0)</f>
        <v>1</v>
      </c>
      <c r="AU45" s="97">
        <f>IF(F40="",1,0)</f>
        <v>1</v>
      </c>
      <c r="AV45" s="97">
        <f t="shared" ref="AV45" si="77">IF(G40="",1,0)</f>
        <v>1</v>
      </c>
      <c r="AW45" s="97">
        <f t="shared" ref="AW45" si="78">IF(F40="",1,0)</f>
        <v>1</v>
      </c>
      <c r="AX45" s="97">
        <f t="shared" ref="AX45" si="79">SUM(AS45:AW45)</f>
        <v>5</v>
      </c>
      <c r="AY45" s="41"/>
      <c r="AZ45" s="41" t="str">
        <f t="shared" si="4"/>
        <v/>
      </c>
    </row>
    <row r="46" spans="1:53" ht="18.75" x14ac:dyDescent="0.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Z46" s="41"/>
      <c r="AA46" s="41"/>
      <c r="AB46" s="41"/>
      <c r="AC46" s="41"/>
      <c r="AD46" s="63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P46" s="41"/>
      <c r="AQ46" s="61"/>
      <c r="AR46" s="97"/>
      <c r="AS46" s="97"/>
      <c r="AT46" s="97"/>
      <c r="AU46" s="97"/>
      <c r="AV46" s="97"/>
      <c r="AW46" s="97"/>
      <c r="AX46" s="97"/>
      <c r="AY46" s="41"/>
      <c r="AZ46" s="41" t="str">
        <f t="shared" si="4"/>
        <v/>
      </c>
    </row>
    <row r="47" spans="1:53" ht="18.75" x14ac:dyDescent="0.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Z47" s="41"/>
      <c r="AA47" s="41"/>
      <c r="AB47" s="41"/>
      <c r="AC47" s="41"/>
      <c r="AD47" s="63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P47" s="41"/>
      <c r="AQ47" s="63"/>
      <c r="AR47" s="41"/>
      <c r="AS47" s="41"/>
      <c r="AT47" s="41"/>
      <c r="AU47" s="41"/>
      <c r="AV47" s="41"/>
      <c r="AW47" s="41"/>
      <c r="AX47" s="41"/>
      <c r="AY47" s="41"/>
      <c r="AZ47" s="41"/>
    </row>
    <row r="48" spans="1:53" ht="18.75" x14ac:dyDescent="0.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Z48" s="41"/>
      <c r="AA48" s="41"/>
      <c r="AB48" s="41"/>
      <c r="AC48" s="41"/>
      <c r="AD48" s="63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P48" s="41"/>
      <c r="AQ48" s="63"/>
      <c r="AR48" s="41"/>
      <c r="AS48" s="41"/>
      <c r="AT48" s="41"/>
      <c r="AU48" s="41"/>
      <c r="AV48" s="41"/>
      <c r="AW48" s="41"/>
      <c r="AX48" s="41"/>
      <c r="AY48" s="41"/>
      <c r="AZ48" s="41"/>
    </row>
    <row r="49" spans="1:53" ht="18.75" x14ac:dyDescent="0.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Z49" s="41"/>
      <c r="AA49" s="41"/>
      <c r="AB49" s="41"/>
      <c r="AC49" s="41"/>
      <c r="AD49" s="63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P49" s="41"/>
      <c r="AQ49" s="63"/>
      <c r="AR49" s="41"/>
      <c r="AS49" s="41"/>
      <c r="AT49" s="41"/>
      <c r="AU49" s="41"/>
      <c r="AV49" s="41"/>
      <c r="AW49" s="41"/>
      <c r="AX49" s="41"/>
      <c r="AY49" s="41"/>
      <c r="AZ49" s="41"/>
    </row>
    <row r="50" spans="1:53" ht="18.75" x14ac:dyDescent="0.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Z50" s="41"/>
      <c r="AA50" s="41"/>
      <c r="AB50" s="41"/>
      <c r="AC50" s="41"/>
      <c r="AD50" s="63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P50" s="41"/>
      <c r="AQ50" s="63"/>
      <c r="AR50" s="41"/>
      <c r="AS50" s="41"/>
      <c r="AT50" s="41"/>
      <c r="AU50" s="41"/>
      <c r="AV50" s="41"/>
      <c r="AW50" s="41"/>
      <c r="AX50" s="41"/>
      <c r="AY50" s="41"/>
      <c r="AZ50" s="41"/>
    </row>
    <row r="51" spans="1:53" ht="18.75" x14ac:dyDescent="0.15">
      <c r="U51" s="41"/>
      <c r="V51" s="41"/>
      <c r="W51" s="41"/>
      <c r="Z51" s="41"/>
      <c r="AA51" s="41"/>
      <c r="AB51" s="41"/>
      <c r="AC51" s="41"/>
      <c r="AD51" s="63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</row>
    <row r="52" spans="1:53" ht="22.5" x14ac:dyDescent="0.15">
      <c r="U52" s="128"/>
      <c r="V52" s="128"/>
      <c r="W52" s="128"/>
      <c r="Z52" s="41"/>
      <c r="AA52" s="41"/>
      <c r="AB52" s="41"/>
      <c r="AC52" s="41"/>
      <c r="AD52" s="63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</row>
    <row r="53" spans="1:53" ht="18.75" x14ac:dyDescent="0.15">
      <c r="U53" s="41"/>
      <c r="V53" s="41"/>
      <c r="W53" s="41"/>
      <c r="Z53" s="41"/>
      <c r="AA53" s="41"/>
      <c r="AB53" s="41"/>
      <c r="AC53" s="41"/>
      <c r="AD53" s="63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</row>
    <row r="54" spans="1:53" ht="18.75" x14ac:dyDescent="0.15">
      <c r="U54" s="41"/>
      <c r="V54" s="41"/>
      <c r="W54" s="41"/>
      <c r="Z54" s="41"/>
      <c r="AA54" s="41"/>
      <c r="AB54" s="41"/>
      <c r="AC54" s="41"/>
      <c r="AD54" s="63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</row>
    <row r="55" spans="1:53" ht="18.75" x14ac:dyDescent="0.15">
      <c r="U55" s="41"/>
      <c r="V55" s="41"/>
      <c r="W55" s="41"/>
      <c r="Z55" s="41"/>
      <c r="AA55" s="41"/>
      <c r="AB55" s="41"/>
      <c r="AC55" s="41"/>
      <c r="AD55" s="63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</row>
    <row r="56" spans="1:53" ht="18.75" x14ac:dyDescent="0.15">
      <c r="U56" s="41"/>
      <c r="V56" s="41"/>
      <c r="W56" s="41"/>
      <c r="Z56" s="41"/>
      <c r="AA56" s="41"/>
      <c r="AB56" s="41"/>
      <c r="AC56" s="41"/>
      <c r="AD56" s="63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</row>
    <row r="57" spans="1:53" ht="18.75" x14ac:dyDescent="0.15">
      <c r="U57" s="41"/>
      <c r="V57" s="41"/>
      <c r="W57" s="41"/>
      <c r="Z57" s="41"/>
      <c r="AA57" s="41"/>
      <c r="AB57" s="41"/>
      <c r="AC57" s="41"/>
      <c r="AD57" s="63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</row>
    <row r="58" spans="1:53" ht="18.75" x14ac:dyDescent="0.15">
      <c r="U58" s="41"/>
      <c r="V58" s="41"/>
      <c r="W58" s="41"/>
      <c r="Z58" s="41"/>
      <c r="AA58" s="41"/>
      <c r="AB58" s="41"/>
      <c r="AC58" s="41"/>
      <c r="AD58" s="63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</row>
    <row r="59" spans="1:53" ht="18.75" x14ac:dyDescent="0.15">
      <c r="U59" s="41"/>
      <c r="V59" s="41"/>
      <c r="W59" s="41"/>
      <c r="Z59" s="41"/>
      <c r="AA59" s="41"/>
      <c r="AB59" s="41"/>
      <c r="AC59" s="41"/>
      <c r="AD59" s="63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</row>
    <row r="60" spans="1:53" ht="28.5" customHeight="1" x14ac:dyDescent="0.15">
      <c r="U60" s="45"/>
      <c r="V60" s="45"/>
      <c r="W60" s="45"/>
      <c r="Z60" s="41"/>
      <c r="AA60" s="41"/>
      <c r="AB60" s="41"/>
      <c r="AC60" s="41"/>
      <c r="AD60" s="63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</row>
    <row r="61" spans="1:53" ht="28.5" x14ac:dyDescent="0.15">
      <c r="U61" s="45"/>
      <c r="V61" s="45"/>
      <c r="W61" s="45"/>
      <c r="Z61" s="41"/>
      <c r="AA61" s="41"/>
      <c r="AB61" s="41"/>
      <c r="AC61" s="41"/>
      <c r="AD61" s="63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</row>
    <row r="62" spans="1:53" ht="18.75" x14ac:dyDescent="0.15">
      <c r="U62" s="41"/>
      <c r="V62" s="41"/>
      <c r="W62" s="41"/>
      <c r="Z62" s="41"/>
      <c r="AA62" s="41"/>
      <c r="AB62" s="41"/>
      <c r="AC62" s="41"/>
      <c r="AD62" s="63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</row>
    <row r="63" spans="1:53" ht="18.75" x14ac:dyDescent="0.15">
      <c r="U63" s="41"/>
      <c r="V63" s="41"/>
      <c r="W63" s="41"/>
      <c r="Z63" s="41"/>
      <c r="AA63" s="41"/>
      <c r="AB63" s="41"/>
      <c r="AC63" s="41"/>
      <c r="AD63" s="63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P63" s="41"/>
      <c r="AQ63" s="61"/>
      <c r="AR63" s="97">
        <f>IF(OR(SUM(AR72:AR97)=0,D67=""),0,1)</f>
        <v>0</v>
      </c>
      <c r="AS63" s="97" t="e">
        <f>IF(OR(MOD(SUM(AX72:AX97),10)=5,MOD(SUM(AX72:AX97),10)=0),0,1)</f>
        <v>#REF!</v>
      </c>
      <c r="AT63" s="97"/>
      <c r="AU63" s="97"/>
      <c r="AV63" s="97"/>
      <c r="AW63" s="97"/>
      <c r="AX63" s="97"/>
      <c r="AY63" s="97">
        <f>IF(OR(SUM(AY72:AY99)=0,D67=""),0,1)</f>
        <v>0</v>
      </c>
      <c r="AZ63" s="41">
        <f t="shared" ref="AZ63" si="80">IF(SUM(AZ67:AZ91)=0,0,1)</f>
        <v>0</v>
      </c>
      <c r="BA63" s="41">
        <f>IF(SUM(BA67:BA92)=0,0,1)</f>
        <v>0</v>
      </c>
    </row>
    <row r="64" spans="1:53" ht="18.75" x14ac:dyDescent="0.15">
      <c r="U64" s="41"/>
      <c r="V64" s="41"/>
      <c r="W64" s="41"/>
      <c r="Z64" s="41"/>
      <c r="AA64" s="41"/>
      <c r="AB64" s="41"/>
      <c r="AC64" s="41"/>
      <c r="AD64" s="63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P64" s="41"/>
      <c r="AQ64" s="62"/>
      <c r="AR64" s="97" t="s">
        <v>282</v>
      </c>
      <c r="AS64" s="197" t="s">
        <v>283</v>
      </c>
      <c r="AT64" s="197"/>
      <c r="AU64" s="197"/>
      <c r="AV64" s="197"/>
      <c r="AW64" s="197"/>
      <c r="AX64" s="197"/>
      <c r="AY64" s="97" t="s">
        <v>346</v>
      </c>
      <c r="AZ64" s="41" t="s">
        <v>344</v>
      </c>
      <c r="BA64" s="41" t="s">
        <v>345</v>
      </c>
    </row>
    <row r="65" spans="4:53" ht="18" customHeight="1" x14ac:dyDescent="0.15">
      <c r="U65" s="41"/>
      <c r="V65" s="41"/>
      <c r="W65" s="41"/>
      <c r="Z65" s="41" t="s">
        <v>299</v>
      </c>
      <c r="AA65" s="41"/>
      <c r="AB65" s="41"/>
      <c r="AC65" s="41"/>
      <c r="AD65" s="41" t="s">
        <v>292</v>
      </c>
      <c r="AE65" s="41"/>
      <c r="AF65" s="41"/>
      <c r="AG65" s="41"/>
      <c r="AH65" s="63"/>
      <c r="AI65" s="41"/>
      <c r="AJ65" s="41"/>
      <c r="AK65" s="41"/>
      <c r="AL65" s="41"/>
      <c r="AM65" s="41"/>
      <c r="AN65" s="41"/>
      <c r="AP65" s="41"/>
      <c r="AQ65" s="61"/>
      <c r="AR65" s="97"/>
      <c r="AS65" s="97"/>
      <c r="AT65" s="97"/>
      <c r="AU65" s="97"/>
      <c r="AV65" s="97"/>
      <c r="AW65" s="97"/>
      <c r="AX65" s="97"/>
      <c r="AY65" s="97"/>
      <c r="AZ65" s="41"/>
      <c r="BA65" s="41"/>
    </row>
    <row r="66" spans="4:53" ht="18" customHeight="1" x14ac:dyDescent="0.15">
      <c r="U66" s="41"/>
      <c r="V66" s="41"/>
      <c r="W66" s="41"/>
      <c r="Z66" s="41"/>
      <c r="AA66" s="41" t="s">
        <v>326</v>
      </c>
      <c r="AB66" s="63" t="s">
        <v>327</v>
      </c>
      <c r="AC66" s="41"/>
      <c r="AD66" s="41" t="s">
        <v>293</v>
      </c>
      <c r="AE66" s="41" t="s">
        <v>294</v>
      </c>
      <c r="AF66" s="63" t="s">
        <v>295</v>
      </c>
      <c r="AG66" s="41" t="s">
        <v>293</v>
      </c>
      <c r="AH66" s="41" t="s">
        <v>294</v>
      </c>
      <c r="AI66" s="63" t="s">
        <v>295</v>
      </c>
      <c r="AJ66" s="41"/>
      <c r="AK66" s="41" t="s">
        <v>298</v>
      </c>
      <c r="AL66" s="41"/>
      <c r="AM66" s="41"/>
      <c r="AN66" s="41"/>
      <c r="AP66" s="41"/>
      <c r="AQ66" s="61"/>
      <c r="AR66" s="97"/>
      <c r="AS66" s="97"/>
      <c r="AT66" s="97"/>
      <c r="AU66" s="97"/>
      <c r="AV66" s="97"/>
      <c r="AW66" s="97"/>
      <c r="AX66" s="97"/>
      <c r="AY66" s="97"/>
      <c r="AZ66" s="41" t="s">
        <v>341</v>
      </c>
      <c r="BA66" s="41" t="s">
        <v>342</v>
      </c>
    </row>
    <row r="67" spans="4:53" ht="18" customHeight="1" x14ac:dyDescent="0.15">
      <c r="U67" s="41"/>
      <c r="V67" s="41"/>
      <c r="W67" s="41"/>
      <c r="Z67" s="41">
        <v>1</v>
      </c>
      <c r="AA67" s="41" t="str">
        <f t="shared" ref="AA67:AA71" si="81">AL68</f>
        <v/>
      </c>
      <c r="AB67" s="63" t="str">
        <f t="shared" ref="AB67:AB71" si="82">AN68</f>
        <v/>
      </c>
      <c r="AC67" s="41"/>
      <c r="AD67" s="41" t="s">
        <v>328</v>
      </c>
      <c r="AE67" s="63" t="s">
        <v>323</v>
      </c>
      <c r="AF67" s="41" t="s">
        <v>329</v>
      </c>
      <c r="AG67" s="63" t="s">
        <v>330</v>
      </c>
      <c r="AH67" s="63" t="s">
        <v>325</v>
      </c>
      <c r="AI67" s="41" t="s">
        <v>262</v>
      </c>
      <c r="AJ67" s="41"/>
      <c r="AK67" s="41" t="s">
        <v>326</v>
      </c>
      <c r="AL67" s="41"/>
      <c r="AM67" s="41" t="s">
        <v>331</v>
      </c>
      <c r="AN67" s="41"/>
      <c r="AP67" s="41"/>
      <c r="AQ67" s="61" t="s">
        <v>284</v>
      </c>
      <c r="AR67" s="61" t="s">
        <v>285</v>
      </c>
      <c r="AS67" s="197" t="s">
        <v>286</v>
      </c>
      <c r="AT67" s="197"/>
      <c r="AU67" s="197"/>
      <c r="AV67" s="197"/>
      <c r="AW67" s="197"/>
      <c r="AX67" s="197"/>
      <c r="AY67" s="97" t="s">
        <v>289</v>
      </c>
      <c r="AZ67" s="195" t="str">
        <f>IF($D67="","",IF($D67&gt;1499,0,1))</f>
        <v/>
      </c>
      <c r="BA67" s="41" t="str">
        <f>IF($P67="","",IF(VALUE($P67)&gt;60,1,0))</f>
        <v/>
      </c>
    </row>
    <row r="68" spans="4:53" ht="18" customHeight="1" x14ac:dyDescent="0.15">
      <c r="U68" s="41"/>
      <c r="V68" s="41"/>
      <c r="W68" s="41"/>
      <c r="Z68" s="41">
        <v>2</v>
      </c>
      <c r="AA68" s="41" t="str">
        <f t="shared" si="81"/>
        <v/>
      </c>
      <c r="AB68" s="63" t="str">
        <f t="shared" si="82"/>
        <v/>
      </c>
      <c r="AC68" s="41"/>
      <c r="AD68" s="41" t="str">
        <f>IF(AF68="","",RANK(AF68,$AF$68:$AF$93,1))</f>
        <v/>
      </c>
      <c r="AE68" s="63" t="str">
        <f>IF(COUNTIF($AF$68:AF68,AF68)=1,AD68,AD68+COUNTIF($AF$68:AF68,AF68)-1)</f>
        <v/>
      </c>
      <c r="AF68" s="41" t="str">
        <f>IF(OR(N67="",U67&lt;&gt;""),"",N67*60+P67+R67/100)</f>
        <v/>
      </c>
      <c r="AG68" s="63"/>
      <c r="AH68" s="63"/>
      <c r="AI68" s="41"/>
      <c r="AJ68" s="41"/>
      <c r="AK68" s="41">
        <v>1</v>
      </c>
      <c r="AL68" s="41" t="str">
        <f>IFERROR(VLOOKUP(AK68,$AE$68:$AF$93,2,FALSE),"")</f>
        <v/>
      </c>
      <c r="AM68" s="41">
        <v>1</v>
      </c>
      <c r="AN68" s="41" t="str">
        <f>IFERROR(VLOOKUP(AM68,$AH$68:$AI$93,2,FALSE),"")</f>
        <v/>
      </c>
      <c r="AP68" s="41"/>
      <c r="AQ68" s="61"/>
      <c r="AR68" s="97"/>
      <c r="AS68" s="97" t="s">
        <v>240</v>
      </c>
      <c r="AT68" s="97" t="s">
        <v>247</v>
      </c>
      <c r="AU68" s="97" t="s">
        <v>287</v>
      </c>
      <c r="AV68" s="97" t="s">
        <v>242</v>
      </c>
      <c r="AW68" s="97" t="s">
        <v>241</v>
      </c>
      <c r="AX68" s="97" t="s">
        <v>163</v>
      </c>
      <c r="AY68" s="97"/>
      <c r="AZ68" s="196"/>
      <c r="BA68" s="41" t="str">
        <f t="shared" ref="BA68:BA96" si="83">IF($P68="","",IF(VALUE($P68)&gt;60,1,0))</f>
        <v/>
      </c>
    </row>
    <row r="69" spans="4:53" ht="18" customHeight="1" x14ac:dyDescent="0.15">
      <c r="U69" s="41"/>
      <c r="V69" s="41"/>
      <c r="W69" s="41"/>
      <c r="Z69" s="41">
        <v>3</v>
      </c>
      <c r="AA69" s="41" t="str">
        <f t="shared" si="81"/>
        <v/>
      </c>
      <c r="AB69" s="63" t="str">
        <f t="shared" si="82"/>
        <v/>
      </c>
      <c r="AC69" s="41"/>
      <c r="AD69" s="41"/>
      <c r="AE69" s="63"/>
      <c r="AF69" s="41"/>
      <c r="AG69" s="63" t="str">
        <f>IF(AI69="","",RANK(AI69,$AI$68:$AI$93,1))</f>
        <v/>
      </c>
      <c r="AH69" s="63" t="str">
        <f>IF(COUNTIF($AI$69:AI69,AI69)=1,AG69,AG69+COUNTIF($AI$69:AI69,AI69)-1)</f>
        <v/>
      </c>
      <c r="AI69" s="41" t="str">
        <f>IF(OR(N68="",U67&lt;&gt;""),"",N68*60+P68+R68/100)</f>
        <v/>
      </c>
      <c r="AJ69" s="41"/>
      <c r="AK69" s="41">
        <v>2</v>
      </c>
      <c r="AL69" s="41" t="str">
        <f>IFERROR(VLOOKUP(AK69,$AE$68:$AF$93,2,FALSE),"")</f>
        <v/>
      </c>
      <c r="AM69" s="41">
        <v>2</v>
      </c>
      <c r="AN69" s="41" t="str">
        <f t="shared" ref="AN69:AN72" si="84">IFERROR(VLOOKUP(AM69,$AH$68:$AI$93,2,FALSE),"")</f>
        <v/>
      </c>
      <c r="AP69" s="41"/>
      <c r="AQ69" s="61"/>
      <c r="AR69" s="97"/>
      <c r="AS69" s="97"/>
      <c r="AT69" s="97"/>
      <c r="AU69" s="97"/>
      <c r="AV69" s="97"/>
      <c r="AW69" s="97"/>
      <c r="AX69" s="97"/>
      <c r="AY69" s="97"/>
      <c r="AZ69" s="195" t="str">
        <f t="shared" ref="AZ69" si="85">IF($D69="","",IF($D69&gt;1499,0,1))</f>
        <v/>
      </c>
      <c r="BA69" s="41" t="str">
        <f t="shared" si="83"/>
        <v/>
      </c>
    </row>
    <row r="70" spans="4:53" ht="18" customHeight="1" x14ac:dyDescent="0.15">
      <c r="U70" s="41"/>
      <c r="V70" s="41"/>
      <c r="W70" s="41"/>
      <c r="Z70" s="41">
        <v>4</v>
      </c>
      <c r="AA70" s="41" t="str">
        <f t="shared" si="81"/>
        <v/>
      </c>
      <c r="AB70" s="63" t="str">
        <f t="shared" si="82"/>
        <v/>
      </c>
      <c r="AC70" s="41"/>
      <c r="AD70" s="41" t="str">
        <f t="shared" ref="AD70" si="86">IF(AF70="","",RANK(AF70,$AF$68:$AF$93,1))</f>
        <v/>
      </c>
      <c r="AE70" s="63" t="e">
        <f>IF(COUNTIF($AF$68:AF70,AF70)=1,AD70,AD70+COUNTIF($AF$68:AF70,AF70)-1)</f>
        <v>#VALUE!</v>
      </c>
      <c r="AF70" s="41" t="str">
        <f>IF(OR(N69="",U69&lt;&gt;""),"",N69*60+P69+R69/100)</f>
        <v/>
      </c>
      <c r="AG70" s="63"/>
      <c r="AH70" s="63"/>
      <c r="AI70" s="41"/>
      <c r="AJ70" s="41"/>
      <c r="AK70" s="41">
        <v>3</v>
      </c>
      <c r="AL70" s="41" t="str">
        <f t="shared" ref="AL70:AL72" si="87">IFERROR(VLOOKUP(AK70,$AE$68:$AF$93,2,FALSE),"")</f>
        <v/>
      </c>
      <c r="AM70" s="41">
        <v>3</v>
      </c>
      <c r="AN70" s="41" t="str">
        <f t="shared" si="84"/>
        <v/>
      </c>
      <c r="AP70" s="41"/>
      <c r="AQ70" s="61"/>
      <c r="AR70" s="97"/>
      <c r="AS70" s="97"/>
      <c r="AT70" s="97"/>
      <c r="AU70" s="97"/>
      <c r="AV70" s="97"/>
      <c r="AW70" s="97"/>
      <c r="AX70" s="97"/>
      <c r="AY70" s="97"/>
      <c r="AZ70" s="196"/>
      <c r="BA70" s="41" t="str">
        <f t="shared" si="83"/>
        <v/>
      </c>
    </row>
    <row r="71" spans="4:53" ht="18" customHeight="1" x14ac:dyDescent="0.15">
      <c r="U71" s="41"/>
      <c r="V71" s="41"/>
      <c r="W71" s="41"/>
      <c r="Z71" s="41">
        <v>5</v>
      </c>
      <c r="AA71" s="41" t="str">
        <f t="shared" si="81"/>
        <v/>
      </c>
      <c r="AB71" s="63" t="str">
        <f t="shared" si="82"/>
        <v/>
      </c>
      <c r="AC71" s="41"/>
      <c r="AD71" s="41"/>
      <c r="AE71" s="63"/>
      <c r="AF71" s="41"/>
      <c r="AG71" s="63" t="str">
        <f t="shared" ref="AG71" si="88">IF(AI71="","",RANK(AI71,$AI$68:$AI$93,1))</f>
        <v/>
      </c>
      <c r="AH71" s="63" t="e">
        <f>IF(COUNTIF($AI$69:AI71,AI71)=1,AG71,AG71+COUNTIF($AI$69:AI71,AI71)-1)</f>
        <v>#VALUE!</v>
      </c>
      <c r="AI71" s="41" t="str">
        <f t="shared" ref="AI71" si="89">IF(OR(N70="",U69&lt;&gt;""),"",N70*60+P70+R70/100)</f>
        <v/>
      </c>
      <c r="AJ71" s="41"/>
      <c r="AK71" s="41">
        <v>4</v>
      </c>
      <c r="AL71" s="41" t="str">
        <f t="shared" si="87"/>
        <v/>
      </c>
      <c r="AM71" s="41">
        <v>4</v>
      </c>
      <c r="AN71" s="41" t="str">
        <f t="shared" si="84"/>
        <v/>
      </c>
      <c r="AP71" s="41"/>
      <c r="AQ71" s="61"/>
      <c r="AR71" s="97"/>
      <c r="AS71" s="97"/>
      <c r="AT71" s="97"/>
      <c r="AU71" s="97"/>
      <c r="AV71" s="97"/>
      <c r="AW71" s="97"/>
      <c r="AX71" s="97"/>
      <c r="AY71" s="97"/>
      <c r="AZ71" s="195" t="str">
        <f t="shared" ref="AZ71" si="90">IF($D71="","",IF($D71&gt;1499,0,1))</f>
        <v/>
      </c>
      <c r="BA71" s="41" t="str">
        <f t="shared" si="83"/>
        <v/>
      </c>
    </row>
    <row r="72" spans="4:53" ht="18" customHeight="1" x14ac:dyDescent="0.15">
      <c r="U72" s="41"/>
      <c r="V72" s="41"/>
      <c r="W72" s="41"/>
      <c r="Z72" s="41"/>
      <c r="AA72" s="41"/>
      <c r="AB72" s="63"/>
      <c r="AC72" s="41"/>
      <c r="AD72" s="41" t="str">
        <f t="shared" ref="AD72" si="91">IF(AF72="","",RANK(AF72,$AF$68:$AF$93,1))</f>
        <v/>
      </c>
      <c r="AE72" s="63" t="e">
        <f>IF(COUNTIF($AF$68:AF72,AF72)=1,AD72,AD72+COUNTIF($AF$68:AF72,AF72)-1)</f>
        <v>#VALUE!</v>
      </c>
      <c r="AF72" s="41" t="str">
        <f t="shared" ref="AF72" si="92">IF(OR(N71="",U71&lt;&gt;""),"",N71*60+P71+R71/100)</f>
        <v/>
      </c>
      <c r="AG72" s="63"/>
      <c r="AH72" s="63"/>
      <c r="AI72" s="41"/>
      <c r="AJ72" s="41"/>
      <c r="AK72" s="41">
        <v>5</v>
      </c>
      <c r="AL72" s="41" t="str">
        <f t="shared" si="87"/>
        <v/>
      </c>
      <c r="AM72" s="41">
        <v>5</v>
      </c>
      <c r="AN72" s="41" t="str">
        <f t="shared" si="84"/>
        <v/>
      </c>
      <c r="AP72" s="41"/>
      <c r="AQ72" s="61"/>
      <c r="AR72" s="97">
        <f>IF(D67="",0,IF( 登録データ!$Q$58=0,0,IF(VLOOKUP(D67, 登録データ!$A$3:$Z$2500,16,FALSE)=1,0,1)))</f>
        <v>0</v>
      </c>
      <c r="AS72" s="97">
        <f>IF(D67="",1,0)</f>
        <v>1</v>
      </c>
      <c r="AT72" s="97">
        <f>IF(E67="",1,0)</f>
        <v>1</v>
      </c>
      <c r="AU72" s="97" t="e">
        <f>IF(#REF!="",1,0)</f>
        <v>#REF!</v>
      </c>
      <c r="AV72" s="97">
        <f>IF(G67="",1,0)</f>
        <v>1</v>
      </c>
      <c r="AW72" s="97">
        <f>IF(F67="",1,0)</f>
        <v>1</v>
      </c>
      <c r="AX72" s="97" t="e">
        <f>SUM(AS72:AW72)</f>
        <v>#REF!</v>
      </c>
      <c r="AY72" s="97">
        <f>IF('様式1(女子)'!$D$16="",0,IF(COUNTIF('様式1(女子)'!$D$16:$D$41,'様式1(女子)'!D67)&lt;&gt;0,1,0))</f>
        <v>0</v>
      </c>
      <c r="AZ72" s="196"/>
      <c r="BA72" s="41" t="str">
        <f t="shared" si="83"/>
        <v/>
      </c>
    </row>
    <row r="73" spans="4:53" ht="18" customHeight="1" x14ac:dyDescent="0.15">
      <c r="U73" s="41"/>
      <c r="V73" s="41"/>
      <c r="W73" s="41"/>
      <c r="Z73" s="41"/>
      <c r="AA73" s="41"/>
      <c r="AB73" s="63"/>
      <c r="AC73" s="41"/>
      <c r="AD73" s="41"/>
      <c r="AE73" s="63"/>
      <c r="AF73" s="41"/>
      <c r="AG73" s="63" t="str">
        <f t="shared" ref="AG73" si="93">IF(AI73="","",RANK(AI73,$AI$68:$AI$93,1))</f>
        <v/>
      </c>
      <c r="AH73" s="63" t="e">
        <f>IF(COUNTIF($AI$69:AI73,AI73)=1,AG73,AG73+COUNTIF($AI$69:AI73,AI73)-1)</f>
        <v>#VALUE!</v>
      </c>
      <c r="AI73" s="41" t="str">
        <f t="shared" ref="AI73" si="94">IF(OR(N72="",U71&lt;&gt;""),"",N72*60+P72+R72/100)</f>
        <v/>
      </c>
      <c r="AJ73" s="41"/>
      <c r="AK73" s="41"/>
      <c r="AL73" s="41"/>
      <c r="AM73" s="41"/>
      <c r="AN73" s="41"/>
      <c r="AP73" s="41"/>
      <c r="AQ73" s="61"/>
      <c r="AR73" s="97"/>
      <c r="AS73" s="97"/>
      <c r="AT73" s="97"/>
      <c r="AU73" s="97"/>
      <c r="AV73" s="97"/>
      <c r="AW73" s="97"/>
      <c r="AX73" s="97"/>
      <c r="AY73" s="97"/>
      <c r="AZ73" s="195" t="str">
        <f t="shared" ref="AZ73" si="95">IF($D73="","",IF($D73&gt;1499,0,1))</f>
        <v/>
      </c>
      <c r="BA73" s="41" t="str">
        <f t="shared" si="83"/>
        <v/>
      </c>
    </row>
    <row r="74" spans="4:53" ht="18" customHeight="1" x14ac:dyDescent="0.15">
      <c r="U74" s="41"/>
      <c r="V74" s="41"/>
      <c r="W74" s="41"/>
      <c r="Z74" s="41"/>
      <c r="AA74" s="41"/>
      <c r="AB74" s="63"/>
      <c r="AC74" s="41"/>
      <c r="AD74" s="41" t="str">
        <f t="shared" ref="AD74" si="96">IF(AF74="","",RANK(AF74,$AF$68:$AF$93,1))</f>
        <v/>
      </c>
      <c r="AE74" s="63" t="e">
        <f>IF(COUNTIF($AF$68:AF74,AF74)=1,AD74,AD74+COUNTIF($AF$68:AF74,AF74)-1)</f>
        <v>#VALUE!</v>
      </c>
      <c r="AF74" s="41" t="str">
        <f t="shared" ref="AF74" si="97">IF(OR(N73="",U73&lt;&gt;""),"",N73*60+P73+R73/100)</f>
        <v/>
      </c>
      <c r="AG74" s="63"/>
      <c r="AH74" s="63"/>
      <c r="AI74" s="41"/>
      <c r="AJ74" s="41"/>
      <c r="AK74" s="41"/>
      <c r="AL74" s="41"/>
      <c r="AM74" s="41"/>
      <c r="AN74" s="41"/>
      <c r="AP74" s="41"/>
      <c r="AQ74" s="61"/>
      <c r="AR74" s="97">
        <f>IF(D69="",0,IF( 登録データ!$Q$58=0,0,IF(VLOOKUP(D69, 登録データ!$A$3:$Z$2500,16,FALSE)=1,0,1)))</f>
        <v>0</v>
      </c>
      <c r="AS74" s="97">
        <f t="shared" ref="AS74" si="98">IF(D69="",1,0)</f>
        <v>1</v>
      </c>
      <c r="AT74" s="97">
        <f t="shared" ref="AT74" si="99">IF(E70="",1,0)</f>
        <v>1</v>
      </c>
      <c r="AU74" s="97">
        <f t="shared" ref="AU74" si="100">IF(E69="",1,0)</f>
        <v>1</v>
      </c>
      <c r="AV74" s="97">
        <f t="shared" ref="AV74" si="101">IF(G69="",1,0)</f>
        <v>1</v>
      </c>
      <c r="AW74" s="97">
        <f t="shared" ref="AW74" si="102">IF(F69="",1,0)</f>
        <v>1</v>
      </c>
      <c r="AX74" s="97">
        <f t="shared" ref="AX74" si="103">SUM(AS74:AW74)</f>
        <v>5</v>
      </c>
      <c r="AY74" s="97">
        <f>IF('様式1(女子)'!$D$16="",0,IF(COUNTIF('様式1(女子)'!$D$16:$D$41,'様式1(女子)'!D69)&lt;&gt;0,1,0))</f>
        <v>0</v>
      </c>
      <c r="AZ74" s="196"/>
      <c r="BA74" s="41" t="str">
        <f t="shared" si="83"/>
        <v/>
      </c>
    </row>
    <row r="75" spans="4:53" ht="18" customHeight="1" x14ac:dyDescent="0.15">
      <c r="U75" s="41"/>
      <c r="V75" s="41"/>
      <c r="W75" s="41"/>
      <c r="Z75" s="41"/>
      <c r="AA75" s="41"/>
      <c r="AB75" s="63"/>
      <c r="AC75" s="41"/>
      <c r="AD75" s="41"/>
      <c r="AE75" s="63"/>
      <c r="AF75" s="41"/>
      <c r="AG75" s="63" t="str">
        <f t="shared" ref="AG75" si="104">IF(AI75="","",RANK(AI75,$AI$68:$AI$93,1))</f>
        <v/>
      </c>
      <c r="AH75" s="63" t="e">
        <f>IF(COUNTIF($AI$69:AI75,AI75)=1,AG75,AG75+COUNTIF($AI$69:AI75,AI75)-1)</f>
        <v>#VALUE!</v>
      </c>
      <c r="AI75" s="41" t="str">
        <f t="shared" ref="AI75" si="105">IF(OR(N74="",U73&lt;&gt;""),"",N74*60+P74+R74/100)</f>
        <v/>
      </c>
      <c r="AJ75" s="41"/>
      <c r="AK75" s="41"/>
      <c r="AL75" s="41"/>
      <c r="AM75" s="41"/>
      <c r="AN75" s="41"/>
      <c r="AP75" s="41"/>
      <c r="AQ75" s="61"/>
      <c r="AR75" s="97"/>
      <c r="AS75" s="97"/>
      <c r="AT75" s="97"/>
      <c r="AU75" s="97"/>
      <c r="AV75" s="97"/>
      <c r="AW75" s="97"/>
      <c r="AX75" s="97"/>
      <c r="AY75" s="97"/>
      <c r="AZ75" s="195" t="str">
        <f t="shared" ref="AZ75" si="106">IF($D75="","",IF($D75&gt;1499,0,1))</f>
        <v/>
      </c>
      <c r="BA75" s="41" t="str">
        <f t="shared" si="83"/>
        <v/>
      </c>
    </row>
    <row r="76" spans="4:53" ht="18" customHeight="1" x14ac:dyDescent="0.15">
      <c r="U76" s="41"/>
      <c r="V76" s="41"/>
      <c r="W76" s="41"/>
      <c r="Z76" s="41"/>
      <c r="AA76" s="41"/>
      <c r="AB76" s="63"/>
      <c r="AC76" s="41"/>
      <c r="AD76" s="41" t="str">
        <f t="shared" ref="AD76" si="107">IF(AF76="","",RANK(AF76,$AF$68:$AF$93,1))</f>
        <v/>
      </c>
      <c r="AE76" s="63" t="e">
        <f>IF(COUNTIF($AF$68:AF76,AF76)=1,AD76,AD76+COUNTIF($AF$68:AF76,AF76)-1)</f>
        <v>#VALUE!</v>
      </c>
      <c r="AF76" s="41" t="str">
        <f t="shared" ref="AF76" si="108">IF(OR(N75="",U75&lt;&gt;""),"",N75*60+P75+R75/100)</f>
        <v/>
      </c>
      <c r="AG76" s="63"/>
      <c r="AH76" s="63"/>
      <c r="AI76" s="41"/>
      <c r="AJ76" s="41"/>
      <c r="AK76" s="41"/>
      <c r="AL76" s="41"/>
      <c r="AM76" s="41"/>
      <c r="AN76" s="41"/>
      <c r="AP76" s="41"/>
      <c r="AQ76" s="61"/>
      <c r="AR76" s="97">
        <f>IF(D71="",0,IF( 登録データ!$Q$58=0,0,IF(VLOOKUP(D71, 登録データ!$A$3:$Z$2500,16,FALSE)=1,0,1)))</f>
        <v>0</v>
      </c>
      <c r="AS76" s="97">
        <f t="shared" ref="AS76" si="109">IF(D71="",1,0)</f>
        <v>1</v>
      </c>
      <c r="AT76" s="97">
        <f t="shared" ref="AT76" si="110">IF(E72="",1,0)</f>
        <v>1</v>
      </c>
      <c r="AU76" s="97">
        <f t="shared" ref="AU76" si="111">IF(E71="",1,0)</f>
        <v>1</v>
      </c>
      <c r="AV76" s="97">
        <f t="shared" ref="AV76" si="112">IF(G71="",1,0)</f>
        <v>1</v>
      </c>
      <c r="AW76" s="97">
        <f t="shared" ref="AW76" si="113">IF(F71="",1,0)</f>
        <v>1</v>
      </c>
      <c r="AX76" s="97">
        <f t="shared" ref="AX76" si="114">SUM(AS76:AW76)</f>
        <v>5</v>
      </c>
      <c r="AY76" s="97">
        <f>IF('様式1(女子)'!$D$16="",0,IF(COUNTIF('様式1(女子)'!$D$16:$D$41,'様式1(女子)'!D71)&lt;&gt;0,1,0))</f>
        <v>0</v>
      </c>
      <c r="AZ76" s="196"/>
      <c r="BA76" s="41" t="str">
        <f t="shared" si="83"/>
        <v/>
      </c>
    </row>
    <row r="77" spans="4:53" ht="18" customHeight="1" x14ac:dyDescent="0.15">
      <c r="U77" s="41"/>
      <c r="V77" s="41"/>
      <c r="W77" s="41"/>
      <c r="Z77" s="41"/>
      <c r="AA77" s="41"/>
      <c r="AB77" s="63"/>
      <c r="AC77" s="41"/>
      <c r="AD77" s="41"/>
      <c r="AE77" s="63"/>
      <c r="AF77" s="41"/>
      <c r="AG77" s="63" t="str">
        <f>IF(AI77="","",RANK(AI77,$AI$68:$AI$93,1))</f>
        <v/>
      </c>
      <c r="AH77" s="63" t="e">
        <f>IF(COUNTIF($AI$69:AI77,AI77)=1,AG77,AG77+COUNTIF($AI$69:AI77,AI77)-1)</f>
        <v>#VALUE!</v>
      </c>
      <c r="AI77" s="41" t="str">
        <f t="shared" ref="AI77" si="115">IF(OR(N76="",U75&lt;&gt;""),"",N76*60+P76+R76/100)</f>
        <v/>
      </c>
      <c r="AJ77" s="41"/>
      <c r="AK77" s="41"/>
      <c r="AL77" s="41"/>
      <c r="AM77" s="41"/>
      <c r="AN77" s="41"/>
      <c r="AP77" s="41"/>
      <c r="AQ77" s="61"/>
      <c r="AR77" s="97"/>
      <c r="AS77" s="97"/>
      <c r="AT77" s="97"/>
      <c r="AU77" s="97"/>
      <c r="AV77" s="97"/>
      <c r="AW77" s="97"/>
      <c r="AX77" s="97"/>
      <c r="AY77" s="97"/>
      <c r="AZ77" s="195" t="str">
        <f t="shared" ref="AZ77" si="116">IF($D77="","",IF($D77&gt;1499,0,1))</f>
        <v/>
      </c>
      <c r="BA77" s="41" t="str">
        <f t="shared" si="83"/>
        <v/>
      </c>
    </row>
    <row r="78" spans="4:53" ht="18" customHeight="1" x14ac:dyDescent="0.15">
      <c r="U78" s="41"/>
      <c r="V78" s="41"/>
      <c r="W78" s="41"/>
      <c r="Z78" s="41"/>
      <c r="AA78" s="41"/>
      <c r="AB78" s="63"/>
      <c r="AC78" s="41"/>
      <c r="AD78" s="41" t="str">
        <f t="shared" ref="AD78" si="117">IF(AF78="","",RANK(AF78,$AF$68:$AF$93,1))</f>
        <v/>
      </c>
      <c r="AE78" s="63" t="e">
        <f>IF(COUNTIF($AF$68:AF78,AF78)=1,AD78,AD78+COUNTIF($AF$68:AF78,AF78)-1)</f>
        <v>#VALUE!</v>
      </c>
      <c r="AF78" s="41" t="str">
        <f t="shared" ref="AF78" si="118">IF(OR(N77="",U77&lt;&gt;""),"",N77*60+P77+R77/100)</f>
        <v/>
      </c>
      <c r="AG78" s="63"/>
      <c r="AH78" s="63"/>
      <c r="AI78" s="41"/>
      <c r="AJ78" s="41"/>
      <c r="AK78" s="41"/>
      <c r="AL78" s="41"/>
      <c r="AM78" s="41"/>
      <c r="AN78" s="41"/>
      <c r="AP78" s="41"/>
      <c r="AQ78" s="61"/>
      <c r="AR78" s="97">
        <f>IF(D73="",0,IF( 登録データ!$Q$58=0,0,IF(VLOOKUP(D73, 登録データ!$A$3:$Z$2500,16,FALSE)=1,0,1)))</f>
        <v>0</v>
      </c>
      <c r="AS78" s="97">
        <f t="shared" ref="AS78" si="119">IF(D73="",1,0)</f>
        <v>1</v>
      </c>
      <c r="AT78" s="97">
        <f t="shared" ref="AT78" si="120">IF(E74="",1,0)</f>
        <v>1</v>
      </c>
      <c r="AU78" s="97">
        <f t="shared" ref="AU78" si="121">IF(E73="",1,0)</f>
        <v>1</v>
      </c>
      <c r="AV78" s="97">
        <f t="shared" ref="AV78" si="122">IF(G73="",1,0)</f>
        <v>1</v>
      </c>
      <c r="AW78" s="97">
        <f t="shared" ref="AW78" si="123">IF(F73="",1,0)</f>
        <v>1</v>
      </c>
      <c r="AX78" s="97">
        <f t="shared" ref="AX78" si="124">SUM(AS78:AW78)</f>
        <v>5</v>
      </c>
      <c r="AY78" s="97">
        <f>IF('様式1(女子)'!$D$16="",0,IF(COUNTIF('様式1(女子)'!$D$16:$D$41,'様式1(女子)'!D73)&lt;&gt;0,1,0))</f>
        <v>0</v>
      </c>
      <c r="AZ78" s="196"/>
      <c r="BA78" s="41" t="str">
        <f t="shared" si="83"/>
        <v/>
      </c>
    </row>
    <row r="79" spans="4:53" ht="18" customHeight="1" x14ac:dyDescent="0.15">
      <c r="U79" s="41"/>
      <c r="V79" s="41"/>
      <c r="W79" s="41"/>
      <c r="Z79" s="41"/>
      <c r="AA79" s="41"/>
      <c r="AB79" s="63"/>
      <c r="AC79" s="41"/>
      <c r="AD79" s="41"/>
      <c r="AE79" s="63"/>
      <c r="AF79" s="41"/>
      <c r="AG79" s="63" t="str">
        <f t="shared" ref="AG79" si="125">IF(AI79="","",RANK(AI79,$AI$68:$AI$93,1))</f>
        <v/>
      </c>
      <c r="AH79" s="63" t="e">
        <f>IF(COUNTIF($AI$69:AI79,AI79)=1,AG79,AG79+COUNTIF($AI$69:AI79,AI79)-1)</f>
        <v>#VALUE!</v>
      </c>
      <c r="AI79" s="41" t="str">
        <f t="shared" ref="AI79" si="126">IF(OR(N78="",U77&lt;&gt;""),"",N78*60+P78+R78/100)</f>
        <v/>
      </c>
      <c r="AJ79" s="41"/>
      <c r="AK79" s="41"/>
      <c r="AL79" s="41"/>
      <c r="AM79" s="41"/>
      <c r="AN79" s="41"/>
      <c r="AP79" s="41"/>
      <c r="AQ79" s="61"/>
      <c r="AR79" s="97"/>
      <c r="AS79" s="97"/>
      <c r="AT79" s="97"/>
      <c r="AU79" s="97"/>
      <c r="AV79" s="97"/>
      <c r="AW79" s="97"/>
      <c r="AX79" s="97"/>
      <c r="AY79" s="97"/>
      <c r="AZ79" s="195" t="str">
        <f t="shared" ref="AZ79" si="127">IF($D79="","",IF($D79&gt;1499,0,1))</f>
        <v/>
      </c>
      <c r="BA79" s="41" t="str">
        <f t="shared" si="83"/>
        <v/>
      </c>
    </row>
    <row r="80" spans="4:53" ht="18" customHeight="1" x14ac:dyDescent="0.15">
      <c r="U80" s="41"/>
      <c r="V80" s="41"/>
      <c r="W80" s="41"/>
      <c r="Z80" s="41"/>
      <c r="AA80" s="41"/>
      <c r="AB80" s="63"/>
      <c r="AC80" s="41"/>
      <c r="AD80" s="41" t="str">
        <f t="shared" ref="AD80" si="128">IF(AF80="","",RANK(AF80,$AF$68:$AF$93,1))</f>
        <v/>
      </c>
      <c r="AE80" s="63" t="e">
        <f>IF(COUNTIF($AF$68:AF80,AF80)=1,AD80,AD80+COUNTIF($AF$68:AF80,AF80)-1)</f>
        <v>#VALUE!</v>
      </c>
      <c r="AF80" s="41" t="str">
        <f t="shared" ref="AF80" si="129">IF(OR(N79="",U79&lt;&gt;""),"",N79*60+P79+R79/100)</f>
        <v/>
      </c>
      <c r="AG80" s="63"/>
      <c r="AH80" s="63"/>
      <c r="AI80" s="41"/>
      <c r="AJ80" s="41"/>
      <c r="AK80" s="41"/>
      <c r="AL80" s="41"/>
      <c r="AM80" s="41"/>
      <c r="AN80" s="41"/>
      <c r="AP80" s="41"/>
      <c r="AQ80" s="61"/>
      <c r="AR80" s="97">
        <f>IF(D75="",0,IF( 登録データ!$Q$58=0,0,IF(VLOOKUP(D75, 登録データ!$A$3:$Z$2500,16,FALSE)=1,0,1)))</f>
        <v>0</v>
      </c>
      <c r="AS80" s="97">
        <f t="shared" ref="AS80" si="130">IF(D75="",1,0)</f>
        <v>1</v>
      </c>
      <c r="AT80" s="97">
        <f t="shared" ref="AT80" si="131">IF(E76="",1,0)</f>
        <v>1</v>
      </c>
      <c r="AU80" s="97">
        <f t="shared" ref="AU80" si="132">IF(E75="",1,0)</f>
        <v>1</v>
      </c>
      <c r="AV80" s="97">
        <f t="shared" ref="AV80" si="133">IF(G75="",1,0)</f>
        <v>1</v>
      </c>
      <c r="AW80" s="97">
        <f t="shared" ref="AW80" si="134">IF(F75="",1,0)</f>
        <v>1</v>
      </c>
      <c r="AX80" s="97">
        <f t="shared" ref="AX80" si="135">SUM(AS80:AW80)</f>
        <v>5</v>
      </c>
      <c r="AY80" s="97">
        <f>IF('様式1(女子)'!$D$16="",0,IF(COUNTIF('様式1(女子)'!$D$16:$D$41,'様式1(女子)'!D75)&lt;&gt;0,1,0))</f>
        <v>0</v>
      </c>
      <c r="AZ80" s="196"/>
      <c r="BA80" s="41" t="str">
        <f t="shared" si="83"/>
        <v/>
      </c>
    </row>
    <row r="81" spans="21:53" ht="18" customHeight="1" x14ac:dyDescent="0.15">
      <c r="U81" s="41"/>
      <c r="V81" s="41"/>
      <c r="W81" s="41"/>
      <c r="Z81" s="41" t="s">
        <v>163</v>
      </c>
      <c r="AA81" s="41">
        <f>SUM(AA67:AA71)</f>
        <v>0</v>
      </c>
      <c r="AB81" s="63">
        <f>SUM(AB67:AB71)</f>
        <v>0</v>
      </c>
      <c r="AC81" s="41"/>
      <c r="AD81" s="41"/>
      <c r="AE81" s="63"/>
      <c r="AF81" s="41"/>
      <c r="AG81" s="63" t="str">
        <f t="shared" ref="AG81" si="136">IF(AI81="","",RANK(AI81,$AI$68:$AI$93,1))</f>
        <v/>
      </c>
      <c r="AH81" s="63" t="e">
        <f>IF(COUNTIF($AI$69:AI81,AI81)=1,AG81,AG81+COUNTIF($AI$69:AI81,AI81)-1)</f>
        <v>#VALUE!</v>
      </c>
      <c r="AI81" s="41" t="str">
        <f t="shared" ref="AI81" si="137">IF(OR(N80="",U79&lt;&gt;""),"",N80*60+P80+R80/100)</f>
        <v/>
      </c>
      <c r="AJ81" s="41"/>
      <c r="AK81" s="41"/>
      <c r="AL81" s="41"/>
      <c r="AM81" s="41"/>
      <c r="AN81" s="41"/>
      <c r="AP81" s="41"/>
      <c r="AQ81" s="61"/>
      <c r="AR81" s="97"/>
      <c r="AS81" s="97"/>
      <c r="AT81" s="97"/>
      <c r="AU81" s="97"/>
      <c r="AV81" s="97"/>
      <c r="AW81" s="97"/>
      <c r="AX81" s="97"/>
      <c r="AY81" s="97"/>
      <c r="AZ81" s="195" t="str">
        <f t="shared" ref="AZ81" si="138">IF($D81="","",IF($D81&gt;1499,0,1))</f>
        <v/>
      </c>
      <c r="BA81" s="41" t="str">
        <f t="shared" si="83"/>
        <v/>
      </c>
    </row>
    <row r="82" spans="21:53" ht="18" customHeight="1" x14ac:dyDescent="0.15">
      <c r="U82" s="41"/>
      <c r="V82" s="41"/>
      <c r="W82" s="41"/>
      <c r="Z82" s="41" t="s">
        <v>300</v>
      </c>
      <c r="AA82" s="41">
        <f>COUNT(AA67:AA71)</f>
        <v>0</v>
      </c>
      <c r="AB82" s="41">
        <f>COUNT(AB67:AB71)</f>
        <v>0</v>
      </c>
      <c r="AC82" s="41"/>
      <c r="AD82" s="41" t="str">
        <f t="shared" ref="AD82" si="139">IF(AF82="","",RANK(AF82,$AF$68:$AF$93,1))</f>
        <v/>
      </c>
      <c r="AE82" s="63" t="e">
        <f>IF(COUNTIF($AF$68:AF82,AF82)=1,AD82,AD82+COUNTIF($AF$68:AF82,AF82)-1)</f>
        <v>#VALUE!</v>
      </c>
      <c r="AF82" s="41" t="str">
        <f t="shared" ref="AF82" si="140">IF(OR(N81="",U81&lt;&gt;""),"",N81*60+P81+R81/100)</f>
        <v/>
      </c>
      <c r="AG82" s="63"/>
      <c r="AH82" s="63"/>
      <c r="AI82" s="41"/>
      <c r="AJ82" s="41"/>
      <c r="AK82" s="41"/>
      <c r="AL82" s="41"/>
      <c r="AM82" s="41"/>
      <c r="AN82" s="41"/>
      <c r="AP82" s="41"/>
      <c r="AQ82" s="61"/>
      <c r="AR82" s="97">
        <f>IF(D77="",0,IF( 登録データ!$Q$58=0,0,IF(VLOOKUP(D77, 登録データ!$A$3:$Z$2500,16,FALSE)=1,0,1)))</f>
        <v>0</v>
      </c>
      <c r="AS82" s="97">
        <f t="shared" ref="AS82" si="141">IF(D77="",1,0)</f>
        <v>1</v>
      </c>
      <c r="AT82" s="97">
        <f t="shared" ref="AT82" si="142">IF(E78="",1,0)</f>
        <v>1</v>
      </c>
      <c r="AU82" s="97">
        <f t="shared" ref="AU82" si="143">IF(E77="",1,0)</f>
        <v>1</v>
      </c>
      <c r="AV82" s="97">
        <f t="shared" ref="AV82" si="144">IF(G77="",1,0)</f>
        <v>1</v>
      </c>
      <c r="AW82" s="97">
        <f t="shared" ref="AW82" si="145">IF(F77="",1,0)</f>
        <v>1</v>
      </c>
      <c r="AX82" s="97">
        <f t="shared" ref="AX82" si="146">SUM(AS82:AW82)</f>
        <v>5</v>
      </c>
      <c r="AY82" s="97">
        <f>IF('様式1(女子)'!$D$16="",0,IF(COUNTIF('様式1(女子)'!$D$16:$D$41,'様式1(女子)'!D77)&lt;&gt;0,1,0))</f>
        <v>0</v>
      </c>
      <c r="AZ82" s="196"/>
      <c r="BA82" s="41" t="str">
        <f t="shared" si="83"/>
        <v/>
      </c>
    </row>
    <row r="83" spans="21:53" ht="18" customHeight="1" x14ac:dyDescent="0.15">
      <c r="U83" s="41"/>
      <c r="V83" s="41"/>
      <c r="W83" s="41"/>
      <c r="Z83" s="41" t="s">
        <v>301</v>
      </c>
      <c r="AA83" s="41" t="e">
        <f>AA81/AA82</f>
        <v>#DIV/0!</v>
      </c>
      <c r="AB83" s="41" t="e">
        <f>AB81/AB82</f>
        <v>#DIV/0!</v>
      </c>
      <c r="AC83" s="41"/>
      <c r="AD83" s="41"/>
      <c r="AE83" s="63"/>
      <c r="AF83" s="41"/>
      <c r="AG83" s="63" t="str">
        <f t="shared" ref="AG83" si="147">IF(AI83="","",RANK(AI83,$AI$68:$AI$93,1))</f>
        <v/>
      </c>
      <c r="AH83" s="63" t="e">
        <f>IF(COUNTIF($AI$69:AI83,AI83)=1,AG83,AG83+COUNTIF($AI$69:AI83,AI83)-1)</f>
        <v>#VALUE!</v>
      </c>
      <c r="AI83" s="41" t="str">
        <f t="shared" ref="AI83" si="148">IF(OR(N82="",U81&lt;&gt;""),"",N82*60+P82+R82/100)</f>
        <v/>
      </c>
      <c r="AJ83" s="41"/>
      <c r="AK83" s="41"/>
      <c r="AL83" s="41"/>
      <c r="AM83" s="41"/>
      <c r="AN83" s="41"/>
      <c r="AP83" s="41"/>
      <c r="AQ83" s="61"/>
      <c r="AR83" s="97"/>
      <c r="AS83" s="97"/>
      <c r="AT83" s="97"/>
      <c r="AU83" s="97"/>
      <c r="AV83" s="97"/>
      <c r="AW83" s="97"/>
      <c r="AX83" s="97"/>
      <c r="AY83" s="97"/>
      <c r="AZ83" s="195" t="str">
        <f t="shared" ref="AZ83" si="149">IF($D83="","",IF($D83&gt;1499,0,1))</f>
        <v/>
      </c>
      <c r="BA83" s="41" t="str">
        <f t="shared" si="83"/>
        <v/>
      </c>
    </row>
    <row r="84" spans="21:53" ht="18" customHeight="1" x14ac:dyDescent="0.15">
      <c r="U84" s="41"/>
      <c r="V84" s="41"/>
      <c r="W84" s="41"/>
      <c r="Z84" s="41"/>
      <c r="AA84" s="41"/>
      <c r="AB84" s="63"/>
      <c r="AC84" s="41"/>
      <c r="AD84" s="41" t="str">
        <f t="shared" ref="AD84" si="150">IF(AF84="","",RANK(AF84,$AF$68:$AF$93,1))</f>
        <v/>
      </c>
      <c r="AE84" s="63" t="e">
        <f>IF(COUNTIF($AF$68:AF84,AF84)=1,AD84,AD84+COUNTIF($AF$68:AF84,AF84)-1)</f>
        <v>#VALUE!</v>
      </c>
      <c r="AF84" s="41" t="str">
        <f t="shared" ref="AF84" si="151">IF(OR(N83="",U83&lt;&gt;""),"",N83*60+P83+R83/100)</f>
        <v/>
      </c>
      <c r="AG84" s="63"/>
      <c r="AH84" s="63"/>
      <c r="AI84" s="41"/>
      <c r="AJ84" s="41"/>
      <c r="AK84" s="41"/>
      <c r="AL84" s="41"/>
      <c r="AM84" s="41"/>
      <c r="AN84" s="41"/>
      <c r="AP84" s="41"/>
      <c r="AQ84" s="61"/>
      <c r="AR84" s="97">
        <f>IF(D79="",0,IF( 登録データ!$Q$58=0,0,IF(VLOOKUP(D79, 登録データ!$A$3:$Z$2500,16,FALSE)=1,0,1)))</f>
        <v>0</v>
      </c>
      <c r="AS84" s="97">
        <f t="shared" ref="AS84" si="152">IF(D79="",1,0)</f>
        <v>1</v>
      </c>
      <c r="AT84" s="97">
        <f t="shared" ref="AT84" si="153">IF(E80="",1,0)</f>
        <v>1</v>
      </c>
      <c r="AU84" s="97">
        <f t="shared" ref="AU84" si="154">IF(E79="",1,0)</f>
        <v>1</v>
      </c>
      <c r="AV84" s="97">
        <f t="shared" ref="AV84" si="155">IF(G79="",1,0)</f>
        <v>1</v>
      </c>
      <c r="AW84" s="97">
        <f t="shared" ref="AW84" si="156">IF(F79="",1,0)</f>
        <v>1</v>
      </c>
      <c r="AX84" s="97">
        <f t="shared" ref="AX84" si="157">SUM(AS84:AW84)</f>
        <v>5</v>
      </c>
      <c r="AY84" s="97">
        <f>IF('様式1(女子)'!$D$16="",0,IF(COUNTIF('様式1(女子)'!$D$16:$D$41,'様式1(女子)'!D79)&lt;&gt;0,1,0))</f>
        <v>0</v>
      </c>
      <c r="AZ84" s="196"/>
      <c r="BA84" s="41" t="str">
        <f t="shared" si="83"/>
        <v/>
      </c>
    </row>
    <row r="85" spans="21:53" ht="18" customHeight="1" x14ac:dyDescent="0.15">
      <c r="U85" s="41"/>
      <c r="V85" s="41"/>
      <c r="W85" s="41"/>
      <c r="Z85" s="41" t="s">
        <v>302</v>
      </c>
      <c r="AA85" s="41" t="e">
        <f>QUOTIENT(AA83,60)</f>
        <v>#DIV/0!</v>
      </c>
      <c r="AB85" s="41" t="e">
        <f>QUOTIENT(AB83,60)</f>
        <v>#DIV/0!</v>
      </c>
      <c r="AC85" s="41"/>
      <c r="AD85" s="41"/>
      <c r="AE85" s="63"/>
      <c r="AF85" s="41"/>
      <c r="AG85" s="63" t="str">
        <f t="shared" ref="AG85" si="158">IF(AI85="","",RANK(AI85,$AI$68:$AI$93,1))</f>
        <v/>
      </c>
      <c r="AH85" s="63" t="e">
        <f>IF(COUNTIF($AI$69:AI85,AI85)=1,AG85,AG85+COUNTIF($AI$69:AI85,AI85)-1)</f>
        <v>#VALUE!</v>
      </c>
      <c r="AI85" s="41" t="str">
        <f t="shared" ref="AI85" si="159">IF(OR(N84="",U83&lt;&gt;""),"",N84*60+P84+R84/100)</f>
        <v/>
      </c>
      <c r="AJ85" s="41"/>
      <c r="AK85" s="41"/>
      <c r="AL85" s="41"/>
      <c r="AM85" s="41"/>
      <c r="AN85" s="41"/>
      <c r="AP85" s="41"/>
      <c r="AQ85" s="61"/>
      <c r="AR85" s="97"/>
      <c r="AS85" s="97"/>
      <c r="AT85" s="97"/>
      <c r="AU85" s="97"/>
      <c r="AV85" s="97"/>
      <c r="AW85" s="97"/>
      <c r="AX85" s="97"/>
      <c r="AY85" s="97"/>
      <c r="AZ85" s="195" t="str">
        <f t="shared" ref="AZ85" si="160">IF($D85="","",IF($D85&gt;1499,0,1))</f>
        <v/>
      </c>
      <c r="BA85" s="41" t="str">
        <f t="shared" si="83"/>
        <v/>
      </c>
    </row>
    <row r="86" spans="21:53" ht="18" customHeight="1" x14ac:dyDescent="0.15">
      <c r="U86" s="41"/>
      <c r="V86" s="41"/>
      <c r="W86" s="41"/>
      <c r="Z86" s="41" t="s">
        <v>303</v>
      </c>
      <c r="AA86" s="41" t="e">
        <f>MOD(AA83,60)</f>
        <v>#DIV/0!</v>
      </c>
      <c r="AB86" s="41" t="e">
        <f>MOD(AB83,60)</f>
        <v>#DIV/0!</v>
      </c>
      <c r="AC86" s="41"/>
      <c r="AD86" s="41" t="str">
        <f t="shared" ref="AD86" si="161">IF(AF86="","",RANK(AF86,$AF$68:$AF$93,1))</f>
        <v/>
      </c>
      <c r="AE86" s="63" t="e">
        <f>IF(COUNTIF($AF$68:AF86,AF86)=1,AD86,AD86+COUNTIF($AF$68:AF86,AF86)-1)</f>
        <v>#VALUE!</v>
      </c>
      <c r="AF86" s="41" t="str">
        <f t="shared" ref="AF86" si="162">IF(OR(N85="",U85&lt;&gt;""),"",N85*60+P85+R85/100)</f>
        <v/>
      </c>
      <c r="AG86" s="63"/>
      <c r="AH86" s="63"/>
      <c r="AI86" s="41"/>
      <c r="AJ86" s="41"/>
      <c r="AK86" s="41"/>
      <c r="AL86" s="41"/>
      <c r="AM86" s="41"/>
      <c r="AN86" s="41"/>
      <c r="AP86" s="41"/>
      <c r="AQ86" s="61"/>
      <c r="AR86" s="97">
        <f>IF(D81="",0,IF( 登録データ!$Q$58=0,0,IF(VLOOKUP(D81, 登録データ!$A$3:$Z$2500,16,FALSE)=1,0,1)))</f>
        <v>0</v>
      </c>
      <c r="AS86" s="97">
        <f t="shared" ref="AS86" si="163">IF(D81="",1,0)</f>
        <v>1</v>
      </c>
      <c r="AT86" s="97">
        <f t="shared" ref="AT86" si="164">IF(E82="",1,0)</f>
        <v>1</v>
      </c>
      <c r="AU86" s="97">
        <f t="shared" ref="AU86" si="165">IF(E81="",1,0)</f>
        <v>1</v>
      </c>
      <c r="AV86" s="97">
        <f t="shared" ref="AV86" si="166">IF(G81="",1,0)</f>
        <v>1</v>
      </c>
      <c r="AW86" s="97">
        <f t="shared" ref="AW86" si="167">IF(F81="",1,0)</f>
        <v>1</v>
      </c>
      <c r="AX86" s="97">
        <f t="shared" ref="AX86" si="168">SUM(AS86:AW86)</f>
        <v>5</v>
      </c>
      <c r="AY86" s="97">
        <f>IF('様式1(女子)'!$D$16="",0,IF(COUNTIF('様式1(女子)'!$D$16:$D$41,'様式1(女子)'!D81)&lt;&gt;0,1,0))</f>
        <v>0</v>
      </c>
      <c r="AZ86" s="196"/>
      <c r="BA86" s="41" t="str">
        <f t="shared" si="83"/>
        <v/>
      </c>
    </row>
    <row r="87" spans="21:53" ht="18" customHeight="1" x14ac:dyDescent="0.15">
      <c r="U87" s="41"/>
      <c r="V87" s="41"/>
      <c r="W87" s="41"/>
      <c r="Z87" s="41" t="s">
        <v>304</v>
      </c>
      <c r="AA87" s="41" t="e">
        <f>AA86*100</f>
        <v>#DIV/0!</v>
      </c>
      <c r="AB87" s="41" t="e">
        <f>AB86*100</f>
        <v>#DIV/0!</v>
      </c>
      <c r="AC87" s="41"/>
      <c r="AD87" s="41"/>
      <c r="AE87" s="63"/>
      <c r="AF87" s="41"/>
      <c r="AG87" s="63" t="str">
        <f t="shared" ref="AG87" si="169">IF(AI87="","",RANK(AI87,$AI$68:$AI$93,1))</f>
        <v/>
      </c>
      <c r="AH87" s="63" t="e">
        <f>IF(COUNTIF($AI$69:AI87,AI87)=1,AG87,AG87+COUNTIF($AI$69:AI87,AI87)-1)</f>
        <v>#VALUE!</v>
      </c>
      <c r="AI87" s="41" t="str">
        <f t="shared" ref="AI87" si="170">IF(OR(N86="",U85&lt;&gt;""),"",N86*60+P86+R86/100)</f>
        <v/>
      </c>
      <c r="AJ87" s="41"/>
      <c r="AK87" s="41"/>
      <c r="AL87" s="41"/>
      <c r="AM87" s="41"/>
      <c r="AN87" s="41"/>
      <c r="AP87" s="41"/>
      <c r="AQ87" s="61"/>
      <c r="AR87" s="97"/>
      <c r="AS87" s="97"/>
      <c r="AT87" s="97"/>
      <c r="AU87" s="97"/>
      <c r="AV87" s="97"/>
      <c r="AW87" s="97"/>
      <c r="AX87" s="97"/>
      <c r="AY87" s="97"/>
      <c r="AZ87" s="195" t="str">
        <f t="shared" ref="AZ87" si="171">IF($D87="","",IF($D87&gt;1499,0,1))</f>
        <v/>
      </c>
      <c r="BA87" s="41" t="str">
        <f t="shared" si="83"/>
        <v/>
      </c>
    </row>
    <row r="88" spans="21:53" ht="18" customHeight="1" x14ac:dyDescent="0.15">
      <c r="U88" s="41"/>
      <c r="V88" s="41"/>
      <c r="W88" s="41"/>
      <c r="Z88" s="41" t="s">
        <v>305</v>
      </c>
      <c r="AA88" s="41" t="e">
        <f>ROUNDUP(AA87,0)</f>
        <v>#DIV/0!</v>
      </c>
      <c r="AB88" s="41" t="e">
        <f>ROUNDUP(AB87,0)</f>
        <v>#DIV/0!</v>
      </c>
      <c r="AC88" s="41"/>
      <c r="AD88" s="41" t="str">
        <f t="shared" ref="AD88" si="172">IF(AF88="","",RANK(AF88,$AF$68:$AF$93,1))</f>
        <v/>
      </c>
      <c r="AE88" s="63" t="e">
        <f>IF(COUNTIF($AF$68:AF88,AF88)=1,AD88,AD88+COUNTIF($AF$68:AF88,AF88)-1)</f>
        <v>#VALUE!</v>
      </c>
      <c r="AF88" s="41" t="str">
        <f t="shared" ref="AF88" si="173">IF(OR(N87="",U87&lt;&gt;""),"",N87*60+P87+R87/100)</f>
        <v/>
      </c>
      <c r="AG88" s="63"/>
      <c r="AH88" s="63"/>
      <c r="AI88" s="41"/>
      <c r="AJ88" s="41"/>
      <c r="AK88" s="41"/>
      <c r="AL88" s="41"/>
      <c r="AM88" s="41"/>
      <c r="AN88" s="41"/>
      <c r="AP88" s="41"/>
      <c r="AQ88" s="61"/>
      <c r="AR88" s="97">
        <f>IF(D83="",0,IF( 登録データ!$Q$58=0,0,IF(VLOOKUP(D83, 登録データ!$A$3:$Z$2500,16,FALSE)=1,0,1)))</f>
        <v>0</v>
      </c>
      <c r="AS88" s="97">
        <f t="shared" ref="AS88" si="174">IF(D83="",1,0)</f>
        <v>1</v>
      </c>
      <c r="AT88" s="97">
        <f t="shared" ref="AT88" si="175">IF(E84="",1,0)</f>
        <v>1</v>
      </c>
      <c r="AU88" s="97">
        <f t="shared" ref="AU88" si="176">IF(E83="",1,0)</f>
        <v>1</v>
      </c>
      <c r="AV88" s="97">
        <f t="shared" ref="AV88" si="177">IF(G83="",1,0)</f>
        <v>1</v>
      </c>
      <c r="AW88" s="97">
        <f t="shared" ref="AW88" si="178">IF(F83="",1,0)</f>
        <v>1</v>
      </c>
      <c r="AX88" s="97">
        <f t="shared" ref="AX88" si="179">SUM(AS88:AW88)</f>
        <v>5</v>
      </c>
      <c r="AY88" s="97">
        <f>IF('様式1(女子)'!$D$16="",0,IF(COUNTIF('様式1(女子)'!$D$16:$D$41,'様式1(女子)'!D83)&lt;&gt;0,1,0))</f>
        <v>0</v>
      </c>
      <c r="AZ88" s="196"/>
      <c r="BA88" s="41" t="str">
        <f t="shared" si="83"/>
        <v/>
      </c>
    </row>
    <row r="89" spans="21:53" ht="18" customHeight="1" x14ac:dyDescent="0.15">
      <c r="U89" s="41"/>
      <c r="V89" s="41"/>
      <c r="W89" s="41"/>
      <c r="Z89" s="41" t="s">
        <v>306</v>
      </c>
      <c r="AA89" s="41" t="e">
        <f>IF(AA88&gt;1000,LEFT(AA88,2),IF(AA88=1000,LEFT(AA88,2),IF(AA88&gt;100,LEFT(AA88,1),IF(AA88=100,LEFT(AA88,1),0))))</f>
        <v>#DIV/0!</v>
      </c>
      <c r="AB89" s="41" t="e">
        <f t="shared" ref="AB89" si="180">IF(AB88&gt;1000,LEFT(AB88,2),IF(AB88=1000,LEFT(AB88,2),IF(AB88&gt;100,LEFT(AB88,1),IF(AB88=100,LEFT(AB88,1),0))))</f>
        <v>#DIV/0!</v>
      </c>
      <c r="AC89" s="41"/>
      <c r="AD89" s="41"/>
      <c r="AE89" s="63"/>
      <c r="AF89" s="41"/>
      <c r="AG89" s="63" t="str">
        <f t="shared" ref="AG89" si="181">IF(AI89="","",RANK(AI89,$AI$68:$AI$93,1))</f>
        <v/>
      </c>
      <c r="AH89" s="63" t="e">
        <f>IF(COUNTIF($AI$69:AI89,AI89)=1,AG89,AG89+COUNTIF($AI$69:AI89,AI89)-1)</f>
        <v>#VALUE!</v>
      </c>
      <c r="AI89" s="41" t="str">
        <f t="shared" ref="AI89" si="182">IF(OR(N88="",U87&lt;&gt;""),"",N88*60+P88+R88/100)</f>
        <v/>
      </c>
      <c r="AJ89" s="41"/>
      <c r="AK89" s="41"/>
      <c r="AL89" s="41"/>
      <c r="AM89" s="41"/>
      <c r="AN89" s="41"/>
      <c r="AP89" s="41"/>
      <c r="AQ89" s="61"/>
      <c r="AR89" s="97"/>
      <c r="AS89" s="97"/>
      <c r="AT89" s="97"/>
      <c r="AU89" s="97"/>
      <c r="AV89" s="97"/>
      <c r="AW89" s="97"/>
      <c r="AX89" s="97"/>
      <c r="AY89" s="97"/>
      <c r="AZ89" s="195" t="str">
        <f t="shared" ref="AZ89" si="183">IF($D89="","",IF($D89&gt;1499,0,1))</f>
        <v/>
      </c>
      <c r="BA89" s="41" t="str">
        <f t="shared" si="83"/>
        <v/>
      </c>
    </row>
    <row r="90" spans="21:53" ht="18" customHeight="1" x14ac:dyDescent="0.15">
      <c r="U90" s="41"/>
      <c r="V90" s="41"/>
      <c r="W90" s="41"/>
      <c r="Z90" s="41" t="s">
        <v>307</v>
      </c>
      <c r="AA90" s="41" t="e">
        <f>IF(AA88&gt;1000,RIGHT(AA88,2),IF(AA88=1000,RIGHT(AA88,2),IF(AA88&gt;100,RIGHT(AA88,2),IF(AA88=100,RIGHT(AA88,2),IF(AA88&gt;10,RIGHT(AA88,2),IF(AA88=10,RIGHT(AA88,2),AA88+100))))))</f>
        <v>#DIV/0!</v>
      </c>
      <c r="AB90" s="41" t="e">
        <f>IF(AB88&gt;1000,RIGHT(AB88,2),IF(AB88=1000,RIGHT(AB88,2),IF(AB88&gt;100,RIGHT(AB88,2),IF(AB88=100,RIGHT(AB88,2),IF(AB88&gt;10,RIGHT(AB88,2),IF(AB88=10,RIGHT(AB88,2),AB88+100))))))</f>
        <v>#DIV/0!</v>
      </c>
      <c r="AC90" s="41"/>
      <c r="AD90" s="41" t="str">
        <f t="shared" ref="AD90" si="184">IF(AF90="","",RANK(AF90,$AF$68:$AF$93,1))</f>
        <v/>
      </c>
      <c r="AE90" s="63" t="e">
        <f>IF(COUNTIF($AF$68:AF90,AF90)=1,AD90,AD90+COUNTIF($AF$68:AF90,AF90)-1)</f>
        <v>#VALUE!</v>
      </c>
      <c r="AF90" s="41" t="str">
        <f t="shared" ref="AF90" si="185">IF(OR(N89="",U89&lt;&gt;""),"",N89*60+P89+R89/100)</f>
        <v/>
      </c>
      <c r="AG90" s="63"/>
      <c r="AH90" s="63"/>
      <c r="AI90" s="41"/>
      <c r="AJ90" s="41"/>
      <c r="AK90" s="41"/>
      <c r="AL90" s="41"/>
      <c r="AM90" s="41"/>
      <c r="AN90" s="41"/>
      <c r="AP90" s="41"/>
      <c r="AQ90" s="61"/>
      <c r="AR90" s="97">
        <f>IF(D85="",0,IF( 登録データ!$Q$58=0,0,IF(VLOOKUP(D85, 登録データ!$A$3:$Z$2500,16,FALSE)=1,0,1)))</f>
        <v>0</v>
      </c>
      <c r="AS90" s="97">
        <f t="shared" ref="AS90" si="186">IF(D85="",1,0)</f>
        <v>1</v>
      </c>
      <c r="AT90" s="97">
        <f t="shared" ref="AT90" si="187">IF(E86="",1,0)</f>
        <v>1</v>
      </c>
      <c r="AU90" s="97">
        <f t="shared" ref="AU90" si="188">IF(E85="",1,0)</f>
        <v>1</v>
      </c>
      <c r="AV90" s="97">
        <f t="shared" ref="AV90" si="189">IF(G85="",1,0)</f>
        <v>1</v>
      </c>
      <c r="AW90" s="97">
        <f t="shared" ref="AW90" si="190">IF(F85="",1,0)</f>
        <v>1</v>
      </c>
      <c r="AX90" s="97">
        <f t="shared" ref="AX90" si="191">SUM(AS90:AW90)</f>
        <v>5</v>
      </c>
      <c r="AY90" s="97">
        <f>IF('様式1(女子)'!$D$16="",0,IF(COUNTIF('様式1(女子)'!$D$16:$D$41,'様式1(女子)'!D85)&lt;&gt;0,1,0))</f>
        <v>0</v>
      </c>
      <c r="AZ90" s="196"/>
      <c r="BA90" s="41" t="str">
        <f t="shared" si="83"/>
        <v/>
      </c>
    </row>
    <row r="91" spans="21:53" ht="18" customHeight="1" x14ac:dyDescent="0.15">
      <c r="U91" s="41"/>
      <c r="V91" s="41"/>
      <c r="W91" s="41"/>
      <c r="Z91" s="41" t="s">
        <v>308</v>
      </c>
      <c r="AA91" s="41" t="e">
        <f>IF(AA90&gt;100,RIGHT(AA90,2),IF(AA90=100,RIGHT(AA90,2),AA90))</f>
        <v>#DIV/0!</v>
      </c>
      <c r="AB91" s="41" t="e">
        <f>IF(AB90&gt;100,RIGHT(AB90,2),IF(AB90=100,RIGHT(AB90,2),AB90))</f>
        <v>#DIV/0!</v>
      </c>
      <c r="AC91" s="41"/>
      <c r="AD91" s="41"/>
      <c r="AE91" s="63"/>
      <c r="AF91" s="41"/>
      <c r="AG91" s="63" t="str">
        <f t="shared" ref="AG91" si="192">IF(AI91="","",RANK(AI91,$AI$68:$AI$93,1))</f>
        <v/>
      </c>
      <c r="AH91" s="63" t="e">
        <f>IF(COUNTIF($AI$69:AI91,AI91)=1,AG91,AG91+COUNTIF($AI$69:AI91,AI91)-1)</f>
        <v>#VALUE!</v>
      </c>
      <c r="AI91" s="41" t="str">
        <f t="shared" ref="AI91" si="193">IF(OR(N90="",U89&lt;&gt;""),"",N90*60+P90+R90/100)</f>
        <v/>
      </c>
      <c r="AJ91" s="41"/>
      <c r="AK91" s="41"/>
      <c r="AL91" s="41"/>
      <c r="AM91" s="41"/>
      <c r="AN91" s="41"/>
      <c r="AP91" s="41"/>
      <c r="AQ91" s="61"/>
      <c r="AR91" s="97"/>
      <c r="AS91" s="97"/>
      <c r="AT91" s="97"/>
      <c r="AU91" s="97"/>
      <c r="AV91" s="97"/>
      <c r="AW91" s="97"/>
      <c r="AX91" s="97"/>
      <c r="AY91" s="97"/>
      <c r="AZ91" s="195" t="str">
        <f t="shared" ref="AZ91" si="194">IF($D91="","",IF($D91&gt;1499,0,1))</f>
        <v/>
      </c>
      <c r="BA91" s="41" t="str">
        <f t="shared" si="83"/>
        <v/>
      </c>
    </row>
    <row r="92" spans="21:53" ht="18" customHeight="1" x14ac:dyDescent="0.15">
      <c r="U92" s="41"/>
      <c r="V92" s="41"/>
      <c r="W92" s="41"/>
      <c r="Z92" s="41"/>
      <c r="AA92" s="41"/>
      <c r="AB92" s="41"/>
      <c r="AC92" s="41"/>
      <c r="AD92" s="41" t="str">
        <f t="shared" ref="AD92" si="195">IF(AF92="","",RANK(AF92,$AF$68:$AF$93,1))</f>
        <v/>
      </c>
      <c r="AE92" s="63" t="e">
        <f>IF(COUNTIF($AF$68:AF92,AF92)=1,AD92,AD92+COUNTIF($AF$68:AF92,AF92)-1)</f>
        <v>#VALUE!</v>
      </c>
      <c r="AF92" s="41" t="str">
        <f t="shared" ref="AF92" si="196">IF(OR(N91="",U91&lt;&gt;""),"",N91*60+P91+R91/100)</f>
        <v/>
      </c>
      <c r="AG92" s="63"/>
      <c r="AH92" s="63"/>
      <c r="AI92" s="41"/>
      <c r="AJ92" s="41"/>
      <c r="AK92" s="41"/>
      <c r="AL92" s="41"/>
      <c r="AM92" s="41"/>
      <c r="AN92" s="41"/>
      <c r="AP92" s="41"/>
      <c r="AQ92" s="61"/>
      <c r="AR92" s="97">
        <f>IF(D87="",0,IF( 登録データ!$Q$58=0,0,IF(VLOOKUP(D87, 登録データ!$A$3:$Z$2500,16,FALSE)=1,0,1)))</f>
        <v>0</v>
      </c>
      <c r="AS92" s="97">
        <f t="shared" ref="AS92" si="197">IF(D87="",1,0)</f>
        <v>1</v>
      </c>
      <c r="AT92" s="97">
        <f t="shared" ref="AT92" si="198">IF(E88="",1,0)</f>
        <v>1</v>
      </c>
      <c r="AU92" s="97">
        <f t="shared" ref="AU92" si="199">IF(E87="",1,0)</f>
        <v>1</v>
      </c>
      <c r="AV92" s="97">
        <f t="shared" ref="AV92" si="200">IF(G87="",1,0)</f>
        <v>1</v>
      </c>
      <c r="AW92" s="97">
        <f t="shared" ref="AW92" si="201">IF(F87="",1,0)</f>
        <v>1</v>
      </c>
      <c r="AX92" s="97">
        <f t="shared" ref="AX92" si="202">SUM(AS92:AW92)</f>
        <v>5</v>
      </c>
      <c r="AY92" s="97">
        <f>IF('様式1(女子)'!$D$16="",0,IF(COUNTIF('様式1(女子)'!$D$16:$D$41,'様式1(女子)'!D87)&lt;&gt;0,1,0))</f>
        <v>0</v>
      </c>
      <c r="AZ92" s="196"/>
      <c r="BA92" s="41" t="str">
        <f t="shared" si="83"/>
        <v/>
      </c>
    </row>
    <row r="93" spans="21:53" ht="18.75" x14ac:dyDescent="0.15">
      <c r="U93" s="41"/>
      <c r="V93" s="41"/>
      <c r="W93" s="41"/>
      <c r="Z93" s="41"/>
      <c r="AA93" s="41"/>
      <c r="AB93" s="41"/>
      <c r="AC93" s="41"/>
      <c r="AD93" s="41"/>
      <c r="AE93" s="63"/>
      <c r="AF93" s="41"/>
      <c r="AG93" s="63" t="str">
        <f t="shared" ref="AG93" si="203">IF(AI93="","",RANK(AI93,$AI$68:$AI$93,1))</f>
        <v/>
      </c>
      <c r="AH93" s="63" t="e">
        <f>IF(COUNTIF($AI$69:AI93,AI93)=1,AG93,AG93+COUNTIF($AI$69:AI93,AI93)-1)</f>
        <v>#VALUE!</v>
      </c>
      <c r="AI93" s="41" t="str">
        <f t="shared" ref="AI93" si="204">IF(OR(N92="",U91&lt;&gt;""),"",N92*60+P92+R92/100)</f>
        <v/>
      </c>
      <c r="AJ93" s="41"/>
      <c r="AK93" s="41"/>
      <c r="AL93" s="41"/>
      <c r="AM93" s="41"/>
      <c r="AN93" s="41"/>
      <c r="AP93" s="41"/>
      <c r="AQ93" s="61"/>
      <c r="AR93" s="97"/>
      <c r="AS93" s="97"/>
      <c r="AT93" s="97"/>
      <c r="AU93" s="97"/>
      <c r="AV93" s="97"/>
      <c r="AW93" s="97"/>
      <c r="AX93" s="97"/>
      <c r="AY93" s="97"/>
      <c r="AZ93" s="41"/>
      <c r="BA93" s="41" t="str">
        <f t="shared" si="83"/>
        <v/>
      </c>
    </row>
    <row r="94" spans="21:53" ht="18.75" x14ac:dyDescent="0.15">
      <c r="U94" s="41"/>
      <c r="V94" s="41"/>
      <c r="W94" s="41"/>
      <c r="Z94" s="41"/>
      <c r="AA94" s="41"/>
      <c r="AB94" s="41"/>
      <c r="AC94" s="41"/>
      <c r="AD94" s="63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P94" s="41"/>
      <c r="AQ94" s="61"/>
      <c r="AR94" s="97">
        <f>IF(D89="",0,IF( 登録データ!$Q$58=0,0,IF(VLOOKUP(D89, 登録データ!$A$3:$Z$2500,16,FALSE)=1,0,1)))</f>
        <v>0</v>
      </c>
      <c r="AS94" s="97">
        <f t="shared" ref="AS94" si="205">IF(D89="",1,0)</f>
        <v>1</v>
      </c>
      <c r="AT94" s="97">
        <f t="shared" ref="AT94" si="206">IF(E90="",1,0)</f>
        <v>1</v>
      </c>
      <c r="AU94" s="97">
        <f t="shared" ref="AU94" si="207">IF(E89="",1,0)</f>
        <v>1</v>
      </c>
      <c r="AV94" s="97">
        <f t="shared" ref="AV94" si="208">IF(G89="",1,0)</f>
        <v>1</v>
      </c>
      <c r="AW94" s="97">
        <f t="shared" ref="AW94" si="209">IF(F89="",1,0)</f>
        <v>1</v>
      </c>
      <c r="AX94" s="97">
        <f t="shared" ref="AX94" si="210">SUM(AS94:AW94)</f>
        <v>5</v>
      </c>
      <c r="AY94" s="97">
        <f>IF('様式1(女子)'!$D$16="",0,IF(COUNTIF('様式1(女子)'!$D$16:$D$41,'様式1(女子)'!D89)&lt;&gt;0,1,0))</f>
        <v>0</v>
      </c>
      <c r="AZ94" s="41"/>
      <c r="BA94" s="41" t="str">
        <f t="shared" si="83"/>
        <v/>
      </c>
    </row>
    <row r="95" spans="21:53" ht="18.75" x14ac:dyDescent="0.15">
      <c r="U95" s="41"/>
      <c r="V95" s="41"/>
      <c r="W95" s="41"/>
      <c r="Z95" s="41"/>
      <c r="AA95" s="41"/>
      <c r="AB95" s="41"/>
      <c r="AC95" s="41"/>
      <c r="AD95" s="63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P95" s="41"/>
      <c r="AQ95" s="61"/>
      <c r="AR95" s="97"/>
      <c r="AS95" s="97"/>
      <c r="AT95" s="97"/>
      <c r="AU95" s="97"/>
      <c r="AV95" s="97"/>
      <c r="AW95" s="97"/>
      <c r="AX95" s="97"/>
      <c r="AY95" s="97"/>
      <c r="AZ95" s="41"/>
      <c r="BA95" s="41" t="str">
        <f t="shared" si="83"/>
        <v/>
      </c>
    </row>
    <row r="96" spans="21:53" ht="18.75" x14ac:dyDescent="0.15">
      <c r="U96" s="41"/>
      <c r="V96" s="41"/>
      <c r="W96" s="41"/>
      <c r="Z96" s="41"/>
      <c r="AA96" s="41"/>
      <c r="AB96" s="41"/>
      <c r="AC96" s="41"/>
      <c r="AD96" s="63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P96" s="41"/>
      <c r="AQ96" s="61"/>
      <c r="AR96" s="97">
        <f>IF(D91="",0,IF( 登録データ!$Q$58=0,0,IF(VLOOKUP(D91, 登録データ!$A$3:$Z$2500,16,FALSE)=1,0,1)))</f>
        <v>0</v>
      </c>
      <c r="AS96" s="97">
        <f t="shared" ref="AS96" si="211">IF(D91="",1,0)</f>
        <v>1</v>
      </c>
      <c r="AT96" s="97">
        <f t="shared" ref="AT96" si="212">IF(E92="",1,0)</f>
        <v>1</v>
      </c>
      <c r="AU96" s="97">
        <f t="shared" ref="AU96" si="213">IF(E91="",1,0)</f>
        <v>1</v>
      </c>
      <c r="AV96" s="97">
        <f t="shared" ref="AV96" si="214">IF(G91="",1,0)</f>
        <v>1</v>
      </c>
      <c r="AW96" s="97">
        <f t="shared" ref="AW96" si="215">IF(F91="",1,0)</f>
        <v>1</v>
      </c>
      <c r="AX96" s="97">
        <f t="shared" ref="AX96" si="216">SUM(AS96:AW96)</f>
        <v>5</v>
      </c>
      <c r="AY96" s="97">
        <f>IF('様式1(女子)'!$D$16="",0,IF(COUNTIF('様式1(女子)'!$D$16:$D$41,'様式1(女子)'!D91)&lt;&gt;0,1,0))</f>
        <v>0</v>
      </c>
      <c r="AZ96" s="41"/>
      <c r="BA96" s="41" t="str">
        <f t="shared" si="83"/>
        <v/>
      </c>
    </row>
    <row r="97" spans="5:53" ht="18.75" x14ac:dyDescent="0.15">
      <c r="U97" s="41"/>
      <c r="V97" s="41"/>
      <c r="W97" s="41"/>
      <c r="Z97" s="41"/>
      <c r="AA97" s="41"/>
      <c r="AB97" s="41"/>
      <c r="AC97" s="41"/>
      <c r="AD97" s="63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P97" s="41"/>
      <c r="AQ97" s="61"/>
      <c r="AR97" s="97"/>
      <c r="AS97" s="97"/>
      <c r="AT97" s="97"/>
      <c r="AU97" s="97"/>
      <c r="AV97" s="97"/>
      <c r="AW97" s="97"/>
      <c r="AX97" s="97"/>
      <c r="AY97" s="97"/>
      <c r="AZ97" s="41"/>
      <c r="BA97" s="41"/>
    </row>
    <row r="98" spans="5:53" ht="18.75" x14ac:dyDescent="0.15">
      <c r="U98" s="41"/>
      <c r="V98" s="41"/>
      <c r="W98" s="41"/>
      <c r="Z98" s="41"/>
      <c r="AA98" s="41"/>
      <c r="AB98" s="41"/>
      <c r="AC98" s="41"/>
      <c r="AD98" s="63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P98" s="41"/>
      <c r="AQ98" s="41"/>
      <c r="AR98" s="41"/>
      <c r="AS98" s="41"/>
      <c r="AT98" s="41"/>
      <c r="AU98" s="41"/>
      <c r="AV98" s="41"/>
      <c r="AW98" s="41"/>
      <c r="AX98" s="41"/>
      <c r="AY98" s="97"/>
      <c r="AZ98" s="41"/>
    </row>
    <row r="99" spans="5:53" ht="18.75" x14ac:dyDescent="0.15">
      <c r="U99" s="41"/>
      <c r="V99" s="41"/>
      <c r="W99" s="41"/>
      <c r="Z99" s="41"/>
      <c r="AA99" s="41"/>
      <c r="AB99" s="41"/>
      <c r="AC99" s="41"/>
      <c r="AD99" s="63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P99" s="41"/>
      <c r="AQ99" s="41"/>
      <c r="AR99" s="41"/>
      <c r="AS99" s="41"/>
      <c r="AT99" s="41"/>
      <c r="AU99" s="41"/>
      <c r="AV99" s="41"/>
      <c r="AW99" s="41"/>
      <c r="AX99" s="41"/>
      <c r="AY99" s="97"/>
      <c r="AZ99" s="41"/>
    </row>
    <row r="100" spans="5:53" ht="18.75" x14ac:dyDescent="0.15">
      <c r="U100" s="41"/>
      <c r="V100" s="41"/>
      <c r="W100" s="41"/>
      <c r="Z100" s="41"/>
      <c r="AA100" s="41"/>
      <c r="AB100" s="41"/>
      <c r="AC100" s="41"/>
      <c r="AD100" s="63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</row>
    <row r="101" spans="5:53" ht="18.75" x14ac:dyDescent="0.15">
      <c r="U101" s="41"/>
      <c r="V101" s="41"/>
      <c r="W101" s="41"/>
      <c r="Z101" s="41"/>
      <c r="AA101" s="41"/>
      <c r="AB101" s="41"/>
      <c r="AC101" s="41"/>
      <c r="AD101" s="63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</row>
    <row r="102" spans="5:53" ht="18.75" x14ac:dyDescent="0.15">
      <c r="U102" s="41"/>
      <c r="V102" s="41"/>
      <c r="W102" s="41"/>
      <c r="Z102" s="41"/>
      <c r="AA102" s="41"/>
      <c r="AB102" s="41"/>
      <c r="AC102" s="41"/>
      <c r="AD102" s="63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</row>
    <row r="103" spans="5:53" ht="22.5" x14ac:dyDescent="0.15">
      <c r="U103" s="128"/>
      <c r="V103" s="128"/>
      <c r="W103" s="128"/>
      <c r="Z103" s="41"/>
      <c r="AA103" s="41"/>
      <c r="AB103" s="41"/>
      <c r="AC103" s="41"/>
      <c r="AD103" s="63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</row>
    <row r="104" spans="5:53" ht="18.75" x14ac:dyDescent="0.15">
      <c r="U104" s="41"/>
      <c r="V104" s="41"/>
      <c r="W104" s="41"/>
      <c r="Z104" s="41"/>
      <c r="AA104" s="41"/>
      <c r="AB104" s="41"/>
      <c r="AC104" s="41"/>
      <c r="AD104" s="63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</row>
    <row r="105" spans="5:53" ht="18.75" x14ac:dyDescent="0.15">
      <c r="U105" s="41"/>
      <c r="V105" s="41"/>
      <c r="W105" s="41"/>
      <c r="Z105" s="41"/>
      <c r="AA105" s="41"/>
      <c r="AB105" s="41"/>
      <c r="AC105" s="41"/>
      <c r="AD105" s="63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</row>
    <row r="106" spans="5:53" ht="18.75" x14ac:dyDescent="0.15">
      <c r="U106" s="41"/>
      <c r="V106" s="41"/>
      <c r="W106" s="41"/>
      <c r="Z106" s="41"/>
      <c r="AA106" s="41"/>
      <c r="AB106" s="41"/>
      <c r="AC106" s="41"/>
      <c r="AD106" s="63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</row>
    <row r="107" spans="5:53" ht="18.75" x14ac:dyDescent="0.15">
      <c r="U107" s="41"/>
      <c r="V107" s="41"/>
      <c r="W107" s="41"/>
      <c r="Z107" s="41"/>
      <c r="AA107" s="41"/>
      <c r="AB107" s="41"/>
      <c r="AC107" s="41"/>
      <c r="AD107" s="63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</row>
    <row r="108" spans="5:53" ht="18.75" x14ac:dyDescent="0.15">
      <c r="U108" s="41"/>
      <c r="V108" s="41"/>
      <c r="W108" s="41"/>
      <c r="Z108" s="41"/>
      <c r="AA108" s="41"/>
      <c r="AB108" s="41"/>
      <c r="AC108" s="41"/>
      <c r="AD108" s="63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</row>
    <row r="109" spans="5:53" ht="18.75" x14ac:dyDescent="0.15">
      <c r="U109" s="41"/>
      <c r="V109" s="41"/>
      <c r="W109" s="41"/>
      <c r="Z109" s="41"/>
      <c r="AA109" s="41"/>
      <c r="AB109" s="41"/>
      <c r="AC109" s="41"/>
      <c r="AD109" s="63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</row>
    <row r="110" spans="5:53" ht="18.75" x14ac:dyDescent="0.15">
      <c r="U110" s="41"/>
      <c r="V110" s="41"/>
      <c r="W110" s="41"/>
      <c r="Z110" s="41"/>
      <c r="AA110" s="41"/>
      <c r="AB110" s="41"/>
      <c r="AC110" s="41"/>
      <c r="AD110" s="63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</row>
    <row r="111" spans="5:53" ht="28.5" customHeight="1" x14ac:dyDescent="0.15">
      <c r="U111" s="45"/>
      <c r="V111" s="45"/>
      <c r="W111" s="45"/>
      <c r="Z111" s="41"/>
      <c r="AA111" s="41"/>
      <c r="AB111" s="41"/>
      <c r="AC111" s="41"/>
      <c r="AD111" s="63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</row>
    <row r="112" spans="5:53" ht="28.5" x14ac:dyDescent="0.15">
      <c r="U112" s="45"/>
      <c r="V112" s="45"/>
      <c r="W112" s="45"/>
      <c r="Z112" s="41"/>
      <c r="AA112" s="41"/>
      <c r="AB112" s="41"/>
      <c r="AC112" s="41"/>
      <c r="AD112" s="63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</row>
    <row r="113" spans="4:53" ht="18.75" x14ac:dyDescent="0.15">
      <c r="U113" s="41"/>
      <c r="V113" s="41"/>
      <c r="W113" s="41"/>
      <c r="Z113" s="41"/>
      <c r="AA113" s="41"/>
      <c r="AB113" s="41"/>
      <c r="AC113" s="41"/>
      <c r="AD113" s="63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</row>
    <row r="114" spans="4:53" ht="18.75" x14ac:dyDescent="0.15">
      <c r="U114" s="41"/>
      <c r="V114" s="41"/>
      <c r="W114" s="41"/>
      <c r="Z114" s="41"/>
      <c r="AA114" s="41"/>
      <c r="AB114" s="41"/>
      <c r="AC114" s="41"/>
      <c r="AD114" s="63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P114" s="41"/>
      <c r="AQ114" s="61"/>
      <c r="AR114" s="97">
        <f>IF(OR(SUM(AR123:AR148)=0,D118=""),0,1)</f>
        <v>0</v>
      </c>
      <c r="AS114" s="97" t="e">
        <f>IF(OR(MOD(SUM(AX123:AX148),10)=5,MOD(SUM(AX123:AX148),10)=0),0,1)</f>
        <v>#REF!</v>
      </c>
      <c r="AT114" s="97"/>
      <c r="AU114" s="97"/>
      <c r="AV114" s="97"/>
      <c r="AW114" s="97"/>
      <c r="AX114" s="97"/>
      <c r="AY114" s="97">
        <f>IF(OR(SUM(AY123:AY150)=0,D118=""),0,1)</f>
        <v>0</v>
      </c>
      <c r="AZ114" s="41">
        <f t="shared" ref="AZ114" si="217">IF(SUM(AZ118:AZ142)=0,0,1)</f>
        <v>0</v>
      </c>
      <c r="BA114" s="41">
        <f>IF(SUM(BA118:BA143)=0,0,1)</f>
        <v>0</v>
      </c>
    </row>
    <row r="115" spans="4:53" ht="18.75" x14ac:dyDescent="0.15">
      <c r="U115" s="41"/>
      <c r="V115" s="41"/>
      <c r="W115" s="41"/>
      <c r="Z115" s="41"/>
      <c r="AA115" s="41"/>
      <c r="AB115" s="41"/>
      <c r="AC115" s="41"/>
      <c r="AD115" s="63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P115" s="41"/>
      <c r="AQ115" s="62"/>
      <c r="AR115" s="97" t="s">
        <v>282</v>
      </c>
      <c r="AS115" s="197" t="s">
        <v>283</v>
      </c>
      <c r="AT115" s="197"/>
      <c r="AU115" s="197"/>
      <c r="AV115" s="197"/>
      <c r="AW115" s="197"/>
      <c r="AX115" s="197"/>
      <c r="AY115" s="97" t="s">
        <v>288</v>
      </c>
      <c r="AZ115" s="41" t="s">
        <v>344</v>
      </c>
      <c r="BA115" s="41" t="s">
        <v>345</v>
      </c>
    </row>
    <row r="116" spans="4:53" ht="18.75" customHeight="1" x14ac:dyDescent="0.15">
      <c r="U116" s="41"/>
      <c r="V116" s="41"/>
      <c r="W116" s="41"/>
      <c r="Z116" s="41" t="s">
        <v>299</v>
      </c>
      <c r="AA116" s="41"/>
      <c r="AB116" s="41"/>
      <c r="AC116" s="41"/>
      <c r="AD116" s="41" t="s">
        <v>292</v>
      </c>
      <c r="AE116" s="41"/>
      <c r="AF116" s="41"/>
      <c r="AG116" s="41"/>
      <c r="AH116" s="63"/>
      <c r="AI116" s="41"/>
      <c r="AJ116" s="41"/>
      <c r="AK116" s="41"/>
      <c r="AL116" s="41"/>
      <c r="AM116" s="41"/>
      <c r="AN116" s="41"/>
      <c r="AP116" s="41"/>
      <c r="AQ116" s="61"/>
      <c r="AR116" s="97"/>
      <c r="AS116" s="97"/>
      <c r="AT116" s="97"/>
      <c r="AU116" s="97"/>
      <c r="AV116" s="97"/>
      <c r="AW116" s="97"/>
      <c r="AX116" s="97"/>
      <c r="AY116" s="97"/>
      <c r="AZ116" s="41"/>
      <c r="BA116" s="41"/>
    </row>
    <row r="117" spans="4:53" ht="18.75" customHeight="1" x14ac:dyDescent="0.15">
      <c r="U117" s="41"/>
      <c r="V117" s="41"/>
      <c r="W117" s="41"/>
      <c r="Z117" s="41"/>
      <c r="AA117" s="41" t="s">
        <v>323</v>
      </c>
      <c r="AB117" s="63" t="s">
        <v>334</v>
      </c>
      <c r="AC117" s="41"/>
      <c r="AD117" s="41" t="s">
        <v>293</v>
      </c>
      <c r="AE117" s="41" t="s">
        <v>294</v>
      </c>
      <c r="AF117" s="63" t="s">
        <v>295</v>
      </c>
      <c r="AG117" s="41" t="s">
        <v>293</v>
      </c>
      <c r="AH117" s="41" t="s">
        <v>294</v>
      </c>
      <c r="AI117" s="63" t="s">
        <v>295</v>
      </c>
      <c r="AJ117" s="41"/>
      <c r="AK117" s="41" t="s">
        <v>298</v>
      </c>
      <c r="AL117" s="41"/>
      <c r="AM117" s="41"/>
      <c r="AN117" s="41"/>
      <c r="AP117" s="41"/>
      <c r="AQ117" s="61"/>
      <c r="AR117" s="97"/>
      <c r="AS117" s="97"/>
      <c r="AT117" s="97"/>
      <c r="AU117" s="97"/>
      <c r="AV117" s="97"/>
      <c r="AW117" s="97"/>
      <c r="AX117" s="97"/>
      <c r="AY117" s="97"/>
      <c r="AZ117" s="41" t="s">
        <v>341</v>
      </c>
      <c r="BA117" s="41" t="s">
        <v>342</v>
      </c>
    </row>
    <row r="118" spans="4:53" ht="18.75" customHeight="1" x14ac:dyDescent="0.15">
      <c r="U118" s="41"/>
      <c r="V118" s="41"/>
      <c r="W118" s="41"/>
      <c r="Z118" s="41">
        <v>1</v>
      </c>
      <c r="AA118" s="41" t="str">
        <f t="shared" ref="AA118:AA122" si="218">AL119</f>
        <v/>
      </c>
      <c r="AB118" s="63" t="str">
        <f t="shared" ref="AB118:AB122" si="219">AN119</f>
        <v/>
      </c>
      <c r="AC118" s="41"/>
      <c r="AD118" s="41" t="s">
        <v>257</v>
      </c>
      <c r="AE118" s="63" t="s">
        <v>257</v>
      </c>
      <c r="AF118" s="41" t="s">
        <v>326</v>
      </c>
      <c r="AG118" s="63" t="s">
        <v>262</v>
      </c>
      <c r="AH118" s="63" t="s">
        <v>325</v>
      </c>
      <c r="AI118" s="41" t="s">
        <v>325</v>
      </c>
      <c r="AJ118" s="41"/>
      <c r="AK118" s="41" t="s">
        <v>333</v>
      </c>
      <c r="AL118" s="41"/>
      <c r="AM118" s="41" t="s">
        <v>332</v>
      </c>
      <c r="AN118" s="41"/>
      <c r="AP118" s="41"/>
      <c r="AQ118" s="61" t="s">
        <v>284</v>
      </c>
      <c r="AR118" s="61" t="s">
        <v>285</v>
      </c>
      <c r="AS118" s="197" t="s">
        <v>286</v>
      </c>
      <c r="AT118" s="197"/>
      <c r="AU118" s="197"/>
      <c r="AV118" s="197"/>
      <c r="AW118" s="197"/>
      <c r="AX118" s="197"/>
      <c r="AY118" s="97" t="s">
        <v>289</v>
      </c>
      <c r="AZ118" s="195" t="str">
        <f>IF($D118="","",IF($D118&gt;1499,0,1))</f>
        <v/>
      </c>
      <c r="BA118" s="41" t="str">
        <f>IF($P118="","",IF(VALUE($P118)&gt;60,1,0))</f>
        <v/>
      </c>
    </row>
    <row r="119" spans="4:53" ht="18.75" customHeight="1" x14ac:dyDescent="0.15">
      <c r="U119" s="41"/>
      <c r="V119" s="41"/>
      <c r="W119" s="41"/>
      <c r="Z119" s="41">
        <v>2</v>
      </c>
      <c r="AA119" s="41" t="str">
        <f t="shared" si="218"/>
        <v/>
      </c>
      <c r="AB119" s="63" t="str">
        <f t="shared" si="219"/>
        <v/>
      </c>
      <c r="AC119" s="41"/>
      <c r="AD119" s="41" t="str">
        <f>IF(AF119="","",RANK(AF119,$AF$119:$AF$144,1))</f>
        <v/>
      </c>
      <c r="AE119" s="63" t="str">
        <f>IF(COUNTIF($AF$119:AF119,AF119)=1,AD119,AD119+COUNTIF($AF$119:AF119,AF119)-1)</f>
        <v/>
      </c>
      <c r="AF119" s="41" t="str">
        <f>IF(OR(N118="",U118&lt;&gt;""),"",N118*60+P118+R118/100)</f>
        <v/>
      </c>
      <c r="AG119" s="63"/>
      <c r="AH119" s="63"/>
      <c r="AI119" s="41"/>
      <c r="AJ119" s="41"/>
      <c r="AK119" s="41">
        <v>1</v>
      </c>
      <c r="AL119" s="41" t="str">
        <f>IFERROR(VLOOKUP(AK119,$AE$119:$AF$144,2,FALSE),"")</f>
        <v/>
      </c>
      <c r="AM119" s="41">
        <v>1</v>
      </c>
      <c r="AN119" s="41" t="str">
        <f>IFERROR(VLOOKUP(AM119,$AH$119:$AI$144,2,FALSE),"")</f>
        <v/>
      </c>
      <c r="AP119" s="41"/>
      <c r="AQ119" s="61"/>
      <c r="AR119" s="97"/>
      <c r="AS119" s="97" t="s">
        <v>240</v>
      </c>
      <c r="AT119" s="97" t="s">
        <v>247</v>
      </c>
      <c r="AU119" s="97" t="s">
        <v>290</v>
      </c>
      <c r="AV119" s="97" t="s">
        <v>242</v>
      </c>
      <c r="AW119" s="97" t="s">
        <v>241</v>
      </c>
      <c r="AX119" s="97" t="s">
        <v>163</v>
      </c>
      <c r="AY119" s="97"/>
      <c r="AZ119" s="196"/>
      <c r="BA119" s="41" t="str">
        <f t="shared" ref="BA119:BA146" si="220">IF($P119="","",IF(VALUE($P119)&gt;60,1,0))</f>
        <v/>
      </c>
    </row>
    <row r="120" spans="4:53" ht="18.75" customHeight="1" x14ac:dyDescent="0.15">
      <c r="U120" s="41"/>
      <c r="V120" s="41"/>
      <c r="W120" s="41"/>
      <c r="Z120" s="41">
        <v>3</v>
      </c>
      <c r="AA120" s="41" t="str">
        <f t="shared" si="218"/>
        <v/>
      </c>
      <c r="AB120" s="63" t="str">
        <f t="shared" si="219"/>
        <v/>
      </c>
      <c r="AC120" s="41"/>
      <c r="AD120" s="41"/>
      <c r="AE120" s="63"/>
      <c r="AF120" s="41"/>
      <c r="AG120" s="63" t="str">
        <f>IF(AI120="","",RANK(AI120,$AI$119:$AI$144,1))</f>
        <v/>
      </c>
      <c r="AH120" s="63" t="str">
        <f>IF(COUNTIF($AI$120:AI120,AI120)=1,AG120,AG120+COUNTIF($AI$120:AI120,AI120)-1)</f>
        <v/>
      </c>
      <c r="AI120" s="41" t="str">
        <f>IF(OR(N119="",U118&lt;&gt;""),"",N119*60+P119+R119/100)</f>
        <v/>
      </c>
      <c r="AJ120" s="41"/>
      <c r="AK120" s="41">
        <v>2</v>
      </c>
      <c r="AL120" s="41" t="str">
        <f t="shared" ref="AL120:AL123" si="221">IFERROR(VLOOKUP(AK120,$AE$119:$AF$144,2,FALSE),"")</f>
        <v/>
      </c>
      <c r="AM120" s="41">
        <v>2</v>
      </c>
      <c r="AN120" s="41" t="str">
        <f>IFERROR(VLOOKUP(AM120,$AH$119:$AI$144,2,FALSE),"")</f>
        <v/>
      </c>
      <c r="AP120" s="41"/>
      <c r="AQ120" s="61"/>
      <c r="AR120" s="97"/>
      <c r="AS120" s="97"/>
      <c r="AT120" s="97"/>
      <c r="AU120" s="97"/>
      <c r="AV120" s="97"/>
      <c r="AW120" s="97"/>
      <c r="AX120" s="97"/>
      <c r="AY120" s="97"/>
      <c r="AZ120" s="195" t="str">
        <f t="shared" ref="AZ120" si="222">IF($D120="","",IF($D120&gt;1499,0,1))</f>
        <v/>
      </c>
      <c r="BA120" s="41" t="str">
        <f t="shared" si="220"/>
        <v/>
      </c>
    </row>
    <row r="121" spans="4:53" ht="18.75" customHeight="1" x14ac:dyDescent="0.15">
      <c r="U121" s="41"/>
      <c r="V121" s="41"/>
      <c r="W121" s="41"/>
      <c r="Z121" s="41">
        <v>4</v>
      </c>
      <c r="AA121" s="41" t="str">
        <f t="shared" si="218"/>
        <v/>
      </c>
      <c r="AB121" s="63" t="str">
        <f t="shared" si="219"/>
        <v/>
      </c>
      <c r="AC121" s="41"/>
      <c r="AD121" s="41" t="str">
        <f t="shared" ref="AD121" si="223">IF(AF121="","",RANK(AF121,$AF$119:$AF$144,1))</f>
        <v/>
      </c>
      <c r="AE121" s="63" t="e">
        <f>IF(COUNTIF($AF$119:AF121,AF121)=1,AD121,AD121+COUNTIF($AF$119:AF121,AF121)-1)</f>
        <v>#VALUE!</v>
      </c>
      <c r="AF121" s="41" t="str">
        <f t="shared" ref="AF121" si="224">IF(OR(N120="",U120&lt;&gt;""),"",N120*60+P120+R120/100)</f>
        <v/>
      </c>
      <c r="AG121" s="63"/>
      <c r="AH121" s="63"/>
      <c r="AI121" s="41"/>
      <c r="AJ121" s="41"/>
      <c r="AK121" s="41">
        <v>3</v>
      </c>
      <c r="AL121" s="41" t="str">
        <f>IFERROR(VLOOKUP(AK121,$AE$119:$AF$144,2,FALSE),"")</f>
        <v/>
      </c>
      <c r="AM121" s="41">
        <v>3</v>
      </c>
      <c r="AN121" s="41" t="str">
        <f>IFERROR(VLOOKUP(AM121,$AH$119:$AI$144,2,FALSE),"")</f>
        <v/>
      </c>
      <c r="AP121" s="41"/>
      <c r="AQ121" s="61"/>
      <c r="AR121" s="97"/>
      <c r="AS121" s="97"/>
      <c r="AT121" s="97"/>
      <c r="AU121" s="97"/>
      <c r="AV121" s="97"/>
      <c r="AW121" s="97"/>
      <c r="AX121" s="97"/>
      <c r="AY121" s="97"/>
      <c r="AZ121" s="196"/>
      <c r="BA121" s="41" t="str">
        <f t="shared" si="220"/>
        <v/>
      </c>
    </row>
    <row r="122" spans="4:53" ht="18.75" customHeight="1" x14ac:dyDescent="0.15">
      <c r="U122" s="41"/>
      <c r="V122" s="41"/>
      <c r="W122" s="41"/>
      <c r="Z122" s="41">
        <v>5</v>
      </c>
      <c r="AA122" s="41" t="str">
        <f t="shared" si="218"/>
        <v/>
      </c>
      <c r="AB122" s="63" t="str">
        <f t="shared" si="219"/>
        <v/>
      </c>
      <c r="AC122" s="41"/>
      <c r="AD122" s="41"/>
      <c r="AE122" s="63"/>
      <c r="AF122" s="41"/>
      <c r="AG122" s="63" t="str">
        <f t="shared" ref="AG122" si="225">IF(AI122="","",RANK(AI122,$AI$119:$AI$144,1))</f>
        <v/>
      </c>
      <c r="AH122" s="63" t="e">
        <f>IF(COUNTIF($AI$120:AI122,AI122)=1,AG122,AG122+COUNTIF($AI$120:AI122,AI122)-1)</f>
        <v>#VALUE!</v>
      </c>
      <c r="AI122" s="41" t="str">
        <f t="shared" ref="AI122" si="226">IF(OR(N121="",U120&lt;&gt;""),"",N121*60+P121+R121/100)</f>
        <v/>
      </c>
      <c r="AJ122" s="41"/>
      <c r="AK122" s="41">
        <v>4</v>
      </c>
      <c r="AL122" s="41" t="str">
        <f>IFERROR(VLOOKUP(AK122,$AE$119:$AF$144,2,FALSE),"")</f>
        <v/>
      </c>
      <c r="AM122" s="41">
        <v>4</v>
      </c>
      <c r="AN122" s="41" t="str">
        <f t="shared" ref="AN122" si="227">IFERROR(VLOOKUP(AM122,$AH$119:$AI$144,2,FALSE),"")</f>
        <v/>
      </c>
      <c r="AP122" s="41"/>
      <c r="AQ122" s="61"/>
      <c r="AR122" s="97"/>
      <c r="AS122" s="97"/>
      <c r="AT122" s="97"/>
      <c r="AU122" s="97"/>
      <c r="AV122" s="97"/>
      <c r="AW122" s="97"/>
      <c r="AX122" s="97"/>
      <c r="AY122" s="97"/>
      <c r="AZ122" s="195" t="str">
        <f t="shared" ref="AZ122" si="228">IF($D122="","",IF($D122&gt;1499,0,1))</f>
        <v/>
      </c>
      <c r="BA122" s="41" t="str">
        <f t="shared" si="220"/>
        <v/>
      </c>
    </row>
    <row r="123" spans="4:53" ht="18.75" customHeight="1" x14ac:dyDescent="0.15">
      <c r="U123" s="41"/>
      <c r="V123" s="41"/>
      <c r="W123" s="41"/>
      <c r="Z123" s="41"/>
      <c r="AA123" s="41"/>
      <c r="AB123" s="63"/>
      <c r="AC123" s="41"/>
      <c r="AD123" s="41" t="str">
        <f t="shared" ref="AD123" si="229">IF(AF123="","",RANK(AF123,$AF$119:$AF$144,1))</f>
        <v/>
      </c>
      <c r="AE123" s="63" t="e">
        <f>IF(COUNTIF($AF$119:AF123,AF123)=1,AD123,AD123+COUNTIF($AF$119:AF123,AF123)-1)</f>
        <v>#VALUE!</v>
      </c>
      <c r="AF123" s="41" t="str">
        <f t="shared" ref="AF123" si="230">IF(OR(N122="",U122&lt;&gt;""),"",N122*60+P122+R122/100)</f>
        <v/>
      </c>
      <c r="AG123" s="63"/>
      <c r="AH123" s="63"/>
      <c r="AI123" s="41"/>
      <c r="AJ123" s="41"/>
      <c r="AK123" s="41">
        <v>5</v>
      </c>
      <c r="AL123" s="41" t="str">
        <f t="shared" si="221"/>
        <v/>
      </c>
      <c r="AM123" s="41">
        <v>5</v>
      </c>
      <c r="AN123" s="41" t="str">
        <f>IFERROR(VLOOKUP(AM123,$AH$119:$AI$144,2,FALSE),"")</f>
        <v/>
      </c>
      <c r="AP123" s="41"/>
      <c r="AQ123" s="61"/>
      <c r="AR123" s="97">
        <f>IF(D118="",0,IF( 登録データ!$Q$58=0,0,IF(VLOOKUP(D118, 登録データ!$A$3:$Z$2500,16,FALSE)=1,0,1)))</f>
        <v>0</v>
      </c>
      <c r="AS123" s="97">
        <f>IF(D118="",1,0)</f>
        <v>1</v>
      </c>
      <c r="AT123" s="97">
        <f>IF(E118="",1,0)</f>
        <v>1</v>
      </c>
      <c r="AU123" s="97" t="e">
        <f>IF(#REF!="",1,0)</f>
        <v>#REF!</v>
      </c>
      <c r="AV123" s="97">
        <f>IF(G118="",1,0)</f>
        <v>1</v>
      </c>
      <c r="AW123" s="97">
        <f>IF(F118="",1,0)</f>
        <v>1</v>
      </c>
      <c r="AX123" s="97" t="e">
        <f>SUM(AS123:AW123)</f>
        <v>#REF!</v>
      </c>
      <c r="AY123" s="97">
        <f>IF('様式1(女子)'!$D$16="",IF(COUNTIF($D$64:$D$89,D118)&lt;&gt;0,1,0),IF((COUNTIF($D$16:$D$41,D118)+COUNTIF($D$64:$D$89,D118))&lt;&gt;0,1,0))</f>
        <v>0</v>
      </c>
      <c r="AZ123" s="196"/>
      <c r="BA123" s="41" t="str">
        <f t="shared" si="220"/>
        <v/>
      </c>
    </row>
    <row r="124" spans="4:53" ht="18.75" customHeight="1" x14ac:dyDescent="0.15">
      <c r="U124" s="41"/>
      <c r="V124" s="41"/>
      <c r="W124" s="41"/>
      <c r="Z124" s="41"/>
      <c r="AA124" s="41"/>
      <c r="AB124" s="63"/>
      <c r="AC124" s="41"/>
      <c r="AD124" s="41"/>
      <c r="AE124" s="63"/>
      <c r="AF124" s="41"/>
      <c r="AG124" s="63" t="str">
        <f t="shared" ref="AG124" si="231">IF(AI124="","",RANK(AI124,$AI$119:$AI$144,1))</f>
        <v/>
      </c>
      <c r="AH124" s="63" t="e">
        <f>IF(COUNTIF($AI$120:AI124,AI124)=1,AG124,AG124+COUNTIF($AI$120:AI124,AI124)-1)</f>
        <v>#VALUE!</v>
      </c>
      <c r="AI124" s="41" t="str">
        <f t="shared" ref="AI124" si="232">IF(OR(N123="",U122&lt;&gt;""),"",N123*60+P123+R123/100)</f>
        <v/>
      </c>
      <c r="AJ124" s="41"/>
      <c r="AK124" s="41"/>
      <c r="AL124" s="41"/>
      <c r="AM124" s="41"/>
      <c r="AN124" s="41"/>
      <c r="AP124" s="41"/>
      <c r="AQ124" s="61"/>
      <c r="AR124" s="97"/>
      <c r="AS124" s="97"/>
      <c r="AT124" s="97"/>
      <c r="AU124" s="97"/>
      <c r="AV124" s="97"/>
      <c r="AW124" s="97"/>
      <c r="AX124" s="97"/>
      <c r="AY124" s="97"/>
      <c r="AZ124" s="195" t="str">
        <f t="shared" ref="AZ124" si="233">IF($D124="","",IF($D124&gt;1499,0,1))</f>
        <v/>
      </c>
      <c r="BA124" s="41" t="str">
        <f t="shared" si="220"/>
        <v/>
      </c>
    </row>
    <row r="125" spans="4:53" ht="18.75" customHeight="1" x14ac:dyDescent="0.15">
      <c r="U125" s="41"/>
      <c r="V125" s="41"/>
      <c r="W125" s="41"/>
      <c r="Z125" s="41"/>
      <c r="AA125" s="41"/>
      <c r="AB125" s="63"/>
      <c r="AC125" s="41"/>
      <c r="AD125" s="41" t="str">
        <f t="shared" ref="AD125" si="234">IF(AF125="","",RANK(AF125,$AF$119:$AF$144,1))</f>
        <v/>
      </c>
      <c r="AE125" s="63" t="e">
        <f>IF(COUNTIF($AF$119:AF125,AF125)=1,AD125,AD125+COUNTIF($AF$119:AF125,AF125)-1)</f>
        <v>#VALUE!</v>
      </c>
      <c r="AF125" s="41" t="str">
        <f t="shared" ref="AF125" si="235">IF(OR(N124="",U124&lt;&gt;""),"",N124*60+P124+R124/100)</f>
        <v/>
      </c>
      <c r="AG125" s="63"/>
      <c r="AH125" s="63"/>
      <c r="AI125" s="41"/>
      <c r="AJ125" s="41"/>
      <c r="AK125" s="41"/>
      <c r="AL125" s="41"/>
      <c r="AM125" s="41"/>
      <c r="AN125" s="41"/>
      <c r="AP125" s="41"/>
      <c r="AQ125" s="61"/>
      <c r="AR125" s="97">
        <f>IF(D120="",0,IF( 登録データ!$Q$58=0,0,IF(VLOOKUP(D120, 登録データ!$A$3:$Z$2500,16,FALSE)=1,0,1)))</f>
        <v>0</v>
      </c>
      <c r="AS125" s="97">
        <f t="shared" ref="AS125" si="236">IF(D120="",1,0)</f>
        <v>1</v>
      </c>
      <c r="AT125" s="97">
        <f t="shared" ref="AT125" si="237">IF(E121="",1,0)</f>
        <v>1</v>
      </c>
      <c r="AU125" s="97">
        <f t="shared" ref="AU125" si="238">IF(E120="",1,0)</f>
        <v>1</v>
      </c>
      <c r="AV125" s="97">
        <f t="shared" ref="AV125" si="239">IF(G120="",1,0)</f>
        <v>1</v>
      </c>
      <c r="AW125" s="97">
        <f t="shared" ref="AW125" si="240">IF(F120="",1,0)</f>
        <v>1</v>
      </c>
      <c r="AX125" s="97">
        <f t="shared" ref="AX125" si="241">SUM(AS125:AW125)</f>
        <v>5</v>
      </c>
      <c r="AY125" s="97">
        <f>IF('様式1(女子)'!$D$16="",IF(COUNTIF($D$64:$D$89,D120)&lt;&gt;0,1,0),IF((COUNTIF($D$16:$D$41,D120)+COUNTIF($D$64:$D$89,D120))&lt;&gt;0,1,0))</f>
        <v>0</v>
      </c>
      <c r="AZ125" s="196"/>
      <c r="BA125" s="41" t="str">
        <f t="shared" si="220"/>
        <v/>
      </c>
    </row>
    <row r="126" spans="4:53" ht="18.75" customHeight="1" x14ac:dyDescent="0.15">
      <c r="U126" s="41"/>
      <c r="V126" s="41"/>
      <c r="W126" s="41"/>
      <c r="Z126" s="41"/>
      <c r="AA126" s="41"/>
      <c r="AB126" s="63"/>
      <c r="AC126" s="41"/>
      <c r="AD126" s="41"/>
      <c r="AE126" s="63"/>
      <c r="AF126" s="41"/>
      <c r="AG126" s="63" t="str">
        <f t="shared" ref="AG126" si="242">IF(AI126="","",RANK(AI126,$AI$119:$AI$144,1))</f>
        <v/>
      </c>
      <c r="AH126" s="63" t="e">
        <f>IF(COUNTIF($AI$120:AI126,AI126)=1,AG126,AG126+COUNTIF($AI$120:AI126,AI126)-1)</f>
        <v>#VALUE!</v>
      </c>
      <c r="AI126" s="41" t="str">
        <f t="shared" ref="AI126" si="243">IF(OR(N125="",U124&lt;&gt;""),"",N125*60+P125+R125/100)</f>
        <v/>
      </c>
      <c r="AJ126" s="41"/>
      <c r="AK126" s="41"/>
      <c r="AL126" s="41"/>
      <c r="AM126" s="41"/>
      <c r="AN126" s="41"/>
      <c r="AP126" s="41"/>
      <c r="AQ126" s="61"/>
      <c r="AR126" s="97"/>
      <c r="AS126" s="97"/>
      <c r="AT126" s="97"/>
      <c r="AU126" s="97"/>
      <c r="AV126" s="97"/>
      <c r="AW126" s="97"/>
      <c r="AX126" s="97"/>
      <c r="AY126" s="97"/>
      <c r="AZ126" s="195" t="str">
        <f t="shared" ref="AZ126" si="244">IF($D126="","",IF($D126&gt;1499,0,1))</f>
        <v/>
      </c>
      <c r="BA126" s="41" t="str">
        <f t="shared" si="220"/>
        <v/>
      </c>
    </row>
    <row r="127" spans="4:53" ht="18.75" customHeight="1" x14ac:dyDescent="0.15">
      <c r="U127" s="41"/>
      <c r="V127" s="41"/>
      <c r="W127" s="41"/>
      <c r="Z127" s="41"/>
      <c r="AA127" s="41"/>
      <c r="AB127" s="63"/>
      <c r="AC127" s="41"/>
      <c r="AD127" s="41" t="str">
        <f t="shared" ref="AD127" si="245">IF(AF127="","",RANK(AF127,$AF$119:$AF$144,1))</f>
        <v/>
      </c>
      <c r="AE127" s="63" t="e">
        <f>IF(COUNTIF($AF$119:AF127,AF127)=1,AD127,AD127+COUNTIF($AF$119:AF127,AF127)-1)</f>
        <v>#VALUE!</v>
      </c>
      <c r="AF127" s="41" t="str">
        <f t="shared" ref="AF127" si="246">IF(OR(N126="",U126&lt;&gt;""),"",N126*60+P126+R126/100)</f>
        <v/>
      </c>
      <c r="AG127" s="63"/>
      <c r="AH127" s="63"/>
      <c r="AI127" s="41"/>
      <c r="AJ127" s="41"/>
      <c r="AK127" s="41"/>
      <c r="AL127" s="41"/>
      <c r="AM127" s="41"/>
      <c r="AN127" s="41"/>
      <c r="AP127" s="41"/>
      <c r="AQ127" s="61"/>
      <c r="AR127" s="97">
        <f>IF(D122="",0,IF( 登録データ!$Q$58=0,0,IF(VLOOKUP(D122, 登録データ!$A$3:$Z$2500,16,FALSE)=1,0,1)))</f>
        <v>0</v>
      </c>
      <c r="AS127" s="97">
        <f t="shared" ref="AS127" si="247">IF(D122="",1,0)</f>
        <v>1</v>
      </c>
      <c r="AT127" s="97">
        <f t="shared" ref="AT127" si="248">IF(E123="",1,0)</f>
        <v>1</v>
      </c>
      <c r="AU127" s="97">
        <f t="shared" ref="AU127" si="249">IF(E122="",1,0)</f>
        <v>1</v>
      </c>
      <c r="AV127" s="97">
        <f t="shared" ref="AV127" si="250">IF(G122="",1,0)</f>
        <v>1</v>
      </c>
      <c r="AW127" s="97">
        <f t="shared" ref="AW127" si="251">IF(F122="",1,0)</f>
        <v>1</v>
      </c>
      <c r="AX127" s="97">
        <f t="shared" ref="AX127" si="252">SUM(AS127:AW127)</f>
        <v>5</v>
      </c>
      <c r="AY127" s="97">
        <f>IF('様式1(女子)'!$D$16="",IF(COUNTIF($D$64:$D$89,D122)&lt;&gt;0,1,0),IF((COUNTIF($D$16:$D$41,D122)+COUNTIF($D$64:$D$89,D122))&lt;&gt;0,1,0))</f>
        <v>0</v>
      </c>
      <c r="AZ127" s="196"/>
      <c r="BA127" s="41" t="str">
        <f t="shared" si="220"/>
        <v/>
      </c>
    </row>
    <row r="128" spans="4:53" ht="18.75" customHeight="1" x14ac:dyDescent="0.15">
      <c r="U128" s="41"/>
      <c r="V128" s="41"/>
      <c r="W128" s="41"/>
      <c r="Z128" s="41"/>
      <c r="AA128" s="41"/>
      <c r="AB128" s="63"/>
      <c r="AC128" s="41"/>
      <c r="AD128" s="41"/>
      <c r="AE128" s="63"/>
      <c r="AF128" s="41"/>
      <c r="AG128" s="63" t="str">
        <f t="shared" ref="AG128" si="253">IF(AI128="","",RANK(AI128,$AI$119:$AI$144,1))</f>
        <v/>
      </c>
      <c r="AH128" s="63" t="e">
        <f>IF(COUNTIF($AI$120:AI128,AI128)=1,AG128,AG128+COUNTIF($AI$120:AI128,AI128)-1)</f>
        <v>#VALUE!</v>
      </c>
      <c r="AI128" s="41" t="str">
        <f t="shared" ref="AI128" si="254">IF(OR(N127="",U126&lt;&gt;""),"",N127*60+P127+R127/100)</f>
        <v/>
      </c>
      <c r="AJ128" s="41"/>
      <c r="AK128" s="41"/>
      <c r="AL128" s="41"/>
      <c r="AM128" s="41"/>
      <c r="AN128" s="41"/>
      <c r="AP128" s="41"/>
      <c r="AQ128" s="61"/>
      <c r="AR128" s="97"/>
      <c r="AS128" s="97"/>
      <c r="AT128" s="97"/>
      <c r="AU128" s="97"/>
      <c r="AV128" s="97"/>
      <c r="AW128" s="97"/>
      <c r="AX128" s="97"/>
      <c r="AY128" s="97"/>
      <c r="AZ128" s="195" t="str">
        <f t="shared" ref="AZ128" si="255">IF($D128="","",IF($D128&gt;1499,0,1))</f>
        <v/>
      </c>
      <c r="BA128" s="41" t="str">
        <f t="shared" si="220"/>
        <v/>
      </c>
    </row>
    <row r="129" spans="21:53" ht="18.75" customHeight="1" x14ac:dyDescent="0.15">
      <c r="U129" s="41"/>
      <c r="V129" s="41"/>
      <c r="W129" s="41"/>
      <c r="Z129" s="41"/>
      <c r="AA129" s="41"/>
      <c r="AB129" s="63"/>
      <c r="AC129" s="41"/>
      <c r="AD129" s="41" t="str">
        <f t="shared" ref="AD129" si="256">IF(AF129="","",RANK(AF129,$AF$119:$AF$144,1))</f>
        <v/>
      </c>
      <c r="AE129" s="63" t="e">
        <f>IF(COUNTIF($AF$119:AF129,AF129)=1,AD129,AD129+COUNTIF($AF$119:AF129,AF129)-1)</f>
        <v>#VALUE!</v>
      </c>
      <c r="AF129" s="41" t="str">
        <f t="shared" ref="AF129" si="257">IF(OR(N128="",U128&lt;&gt;""),"",N128*60+P128+R128/100)</f>
        <v/>
      </c>
      <c r="AG129" s="63"/>
      <c r="AH129" s="63"/>
      <c r="AI129" s="41"/>
      <c r="AJ129" s="41"/>
      <c r="AK129" s="41"/>
      <c r="AL129" s="41"/>
      <c r="AM129" s="41"/>
      <c r="AN129" s="41"/>
      <c r="AP129" s="41"/>
      <c r="AQ129" s="61"/>
      <c r="AR129" s="97">
        <f>IF(D124="",0,IF( 登録データ!$Q$58=0,0,IF(VLOOKUP(D124, 登録データ!$A$3:$Z$2500,16,FALSE)=1,0,1)))</f>
        <v>0</v>
      </c>
      <c r="AS129" s="97">
        <f t="shared" ref="AS129" si="258">IF(D124="",1,0)</f>
        <v>1</v>
      </c>
      <c r="AT129" s="97">
        <f t="shared" ref="AT129" si="259">IF(E125="",1,0)</f>
        <v>1</v>
      </c>
      <c r="AU129" s="97">
        <f t="shared" ref="AU129" si="260">IF(E124="",1,0)</f>
        <v>1</v>
      </c>
      <c r="AV129" s="97">
        <f t="shared" ref="AV129" si="261">IF(G124="",1,0)</f>
        <v>1</v>
      </c>
      <c r="AW129" s="97">
        <f t="shared" ref="AW129" si="262">IF(F124="",1,0)</f>
        <v>1</v>
      </c>
      <c r="AX129" s="97">
        <f t="shared" ref="AX129" si="263">SUM(AS129:AW129)</f>
        <v>5</v>
      </c>
      <c r="AY129" s="97">
        <f>IF('様式1(女子)'!$D$16="",IF(COUNTIF($D$64:$D$89,D124)&lt;&gt;0,1,0),IF((COUNTIF($D$16:$D$41,D124)+COUNTIF($D$64:$D$89,D124))&lt;&gt;0,1,0))</f>
        <v>0</v>
      </c>
      <c r="AZ129" s="196"/>
      <c r="BA129" s="41" t="str">
        <f t="shared" si="220"/>
        <v/>
      </c>
    </row>
    <row r="130" spans="21:53" ht="18.75" customHeight="1" x14ac:dyDescent="0.15">
      <c r="U130" s="41"/>
      <c r="V130" s="41"/>
      <c r="W130" s="41"/>
      <c r="Z130" s="41"/>
      <c r="AA130" s="41"/>
      <c r="AB130" s="63"/>
      <c r="AC130" s="41"/>
      <c r="AD130" s="41"/>
      <c r="AE130" s="63"/>
      <c r="AF130" s="41"/>
      <c r="AG130" s="63" t="str">
        <f t="shared" ref="AG130" si="264">IF(AI130="","",RANK(AI130,$AI$119:$AI$144,1))</f>
        <v/>
      </c>
      <c r="AH130" s="63" t="e">
        <f>IF(COUNTIF($AI$120:AI130,AI130)=1,AG130,AG130+COUNTIF($AI$120:AI130,AI130)-1)</f>
        <v>#VALUE!</v>
      </c>
      <c r="AI130" s="41" t="str">
        <f t="shared" ref="AI130" si="265">IF(OR(N129="",U128&lt;&gt;""),"",N129*60+P129+R129/100)</f>
        <v/>
      </c>
      <c r="AJ130" s="41"/>
      <c r="AK130" s="41"/>
      <c r="AL130" s="41"/>
      <c r="AM130" s="41"/>
      <c r="AN130" s="41"/>
      <c r="AP130" s="41"/>
      <c r="AQ130" s="61"/>
      <c r="AR130" s="97"/>
      <c r="AS130" s="97"/>
      <c r="AT130" s="97"/>
      <c r="AU130" s="97"/>
      <c r="AV130" s="97"/>
      <c r="AW130" s="97"/>
      <c r="AX130" s="97"/>
      <c r="AY130" s="97"/>
      <c r="AZ130" s="195" t="str">
        <f t="shared" ref="AZ130" si="266">IF($D130="","",IF($D130&gt;1499,0,1))</f>
        <v/>
      </c>
      <c r="BA130" s="41" t="str">
        <f t="shared" si="220"/>
        <v/>
      </c>
    </row>
    <row r="131" spans="21:53" ht="18.75" customHeight="1" x14ac:dyDescent="0.15">
      <c r="U131" s="41"/>
      <c r="V131" s="41"/>
      <c r="W131" s="41"/>
      <c r="Z131" s="41"/>
      <c r="AA131" s="41"/>
      <c r="AB131" s="63"/>
      <c r="AC131" s="41"/>
      <c r="AD131" s="41" t="str">
        <f t="shared" ref="AD131" si="267">IF(AF131="","",RANK(AF131,$AF$119:$AF$144,1))</f>
        <v/>
      </c>
      <c r="AE131" s="63" t="e">
        <f>IF(COUNTIF($AF$119:AF131,AF131)=1,AD131,AD131+COUNTIF($AF$119:AF131,AF131)-1)</f>
        <v>#VALUE!</v>
      </c>
      <c r="AF131" s="41" t="str">
        <f t="shared" ref="AF131" si="268">IF(OR(N130="",U130&lt;&gt;""),"",N130*60+P130+R130/100)</f>
        <v/>
      </c>
      <c r="AG131" s="63"/>
      <c r="AH131" s="63"/>
      <c r="AI131" s="41"/>
      <c r="AJ131" s="41"/>
      <c r="AK131" s="41"/>
      <c r="AL131" s="41"/>
      <c r="AM131" s="41"/>
      <c r="AN131" s="41"/>
      <c r="AP131" s="41"/>
      <c r="AQ131" s="61"/>
      <c r="AR131" s="97">
        <f>IF(D126="",0,IF( 登録データ!$Q$58=0,0,IF(VLOOKUP(D126, 登録データ!$A$3:$Z$2500,16,FALSE)=1,0,1)))</f>
        <v>0</v>
      </c>
      <c r="AS131" s="97">
        <f t="shared" ref="AS131" si="269">IF(D126="",1,0)</f>
        <v>1</v>
      </c>
      <c r="AT131" s="97">
        <f t="shared" ref="AT131" si="270">IF(E127="",1,0)</f>
        <v>1</v>
      </c>
      <c r="AU131" s="97">
        <f t="shared" ref="AU131" si="271">IF(E126="",1,0)</f>
        <v>1</v>
      </c>
      <c r="AV131" s="97">
        <f t="shared" ref="AV131" si="272">IF(G126="",1,0)</f>
        <v>1</v>
      </c>
      <c r="AW131" s="97">
        <f t="shared" ref="AW131" si="273">IF(F126="",1,0)</f>
        <v>1</v>
      </c>
      <c r="AX131" s="97">
        <f t="shared" ref="AX131" si="274">SUM(AS131:AW131)</f>
        <v>5</v>
      </c>
      <c r="AY131" s="97">
        <f>IF('様式1(女子)'!$D$16="",IF(COUNTIF($D$64:$D$89,D126)&lt;&gt;0,1,0),IF((COUNTIF($D$16:$D$41,D126)+COUNTIF($D$64:$D$89,D126))&lt;&gt;0,1,0))</f>
        <v>0</v>
      </c>
      <c r="AZ131" s="196"/>
      <c r="BA131" s="41" t="str">
        <f t="shared" si="220"/>
        <v/>
      </c>
    </row>
    <row r="132" spans="21:53" ht="18.75" customHeight="1" x14ac:dyDescent="0.15">
      <c r="U132" s="41"/>
      <c r="V132" s="41"/>
      <c r="W132" s="41"/>
      <c r="Z132" s="41" t="s">
        <v>163</v>
      </c>
      <c r="AA132" s="41">
        <f>SUM(AA118:AA122)</f>
        <v>0</v>
      </c>
      <c r="AB132" s="63">
        <f>SUM(AB118:AB122)</f>
        <v>0</v>
      </c>
      <c r="AC132" s="41"/>
      <c r="AD132" s="41"/>
      <c r="AE132" s="63"/>
      <c r="AF132" s="41"/>
      <c r="AG132" s="63" t="str">
        <f t="shared" ref="AG132" si="275">IF(AI132="","",RANK(AI132,$AI$119:$AI$144,1))</f>
        <v/>
      </c>
      <c r="AH132" s="63" t="e">
        <f>IF(COUNTIF($AI$120:AI132,AI132)=1,AG132,AG132+COUNTIF($AI$120:AI132,AI132)-1)</f>
        <v>#VALUE!</v>
      </c>
      <c r="AI132" s="41" t="str">
        <f t="shared" ref="AI132" si="276">IF(OR(N131="",U130&lt;&gt;""),"",N131*60+P131+R131/100)</f>
        <v/>
      </c>
      <c r="AJ132" s="41"/>
      <c r="AK132" s="41"/>
      <c r="AL132" s="41"/>
      <c r="AM132" s="41"/>
      <c r="AN132" s="41"/>
      <c r="AP132" s="41"/>
      <c r="AQ132" s="61"/>
      <c r="AR132" s="97"/>
      <c r="AS132" s="97"/>
      <c r="AT132" s="97"/>
      <c r="AU132" s="97"/>
      <c r="AV132" s="97"/>
      <c r="AW132" s="97"/>
      <c r="AX132" s="97"/>
      <c r="AY132" s="97"/>
      <c r="AZ132" s="195" t="str">
        <f t="shared" ref="AZ132" si="277">IF($D132="","",IF($D132&gt;1499,0,1))</f>
        <v/>
      </c>
      <c r="BA132" s="41" t="str">
        <f t="shared" si="220"/>
        <v/>
      </c>
    </row>
    <row r="133" spans="21:53" ht="18.75" customHeight="1" x14ac:dyDescent="0.15">
      <c r="U133" s="41"/>
      <c r="V133" s="41"/>
      <c r="W133" s="41"/>
      <c r="Z133" s="41" t="s">
        <v>300</v>
      </c>
      <c r="AA133" s="41">
        <f>COUNT(AA118:AA122)</f>
        <v>0</v>
      </c>
      <c r="AB133" s="41">
        <f>COUNT(AB118:AB122)</f>
        <v>0</v>
      </c>
      <c r="AC133" s="41"/>
      <c r="AD133" s="41" t="str">
        <f t="shared" ref="AD133" si="278">IF(AF133="","",RANK(AF133,$AF$119:$AF$144,1))</f>
        <v/>
      </c>
      <c r="AE133" s="63" t="e">
        <f>IF(COUNTIF($AF$119:AF133,AF133)=1,AD133,AD133+COUNTIF($AF$119:AF133,AF133)-1)</f>
        <v>#VALUE!</v>
      </c>
      <c r="AF133" s="41" t="str">
        <f t="shared" ref="AF133" si="279">IF(OR(N132="",U132&lt;&gt;""),"",N132*60+P132+R132/100)</f>
        <v/>
      </c>
      <c r="AG133" s="63"/>
      <c r="AH133" s="63"/>
      <c r="AI133" s="41"/>
      <c r="AJ133" s="41"/>
      <c r="AK133" s="41"/>
      <c r="AL133" s="41"/>
      <c r="AM133" s="41"/>
      <c r="AN133" s="41"/>
      <c r="AP133" s="41"/>
      <c r="AQ133" s="61"/>
      <c r="AR133" s="97">
        <f>IF(D128="",0,IF( 登録データ!$Q$58=0,0,IF(VLOOKUP(D128, 登録データ!$A$3:$Z$2500,16,FALSE)=1,0,1)))</f>
        <v>0</v>
      </c>
      <c r="AS133" s="97">
        <f t="shared" ref="AS133" si="280">IF(D128="",1,0)</f>
        <v>1</v>
      </c>
      <c r="AT133" s="97">
        <f t="shared" ref="AT133" si="281">IF(E129="",1,0)</f>
        <v>1</v>
      </c>
      <c r="AU133" s="97">
        <f t="shared" ref="AU133" si="282">IF(E128="",1,0)</f>
        <v>1</v>
      </c>
      <c r="AV133" s="97">
        <f t="shared" ref="AV133" si="283">IF(G128="",1,0)</f>
        <v>1</v>
      </c>
      <c r="AW133" s="97">
        <f t="shared" ref="AW133" si="284">IF(F128="",1,0)</f>
        <v>1</v>
      </c>
      <c r="AX133" s="97">
        <f t="shared" ref="AX133" si="285">SUM(AS133:AW133)</f>
        <v>5</v>
      </c>
      <c r="AY133" s="97">
        <f>IF('様式1(女子)'!$D$16="",IF(COUNTIF($D$64:$D$89,D128)&lt;&gt;0,1,0),IF((COUNTIF($D$16:$D$41,D128)+COUNTIF($D$64:$D$89,D128))&lt;&gt;0,1,0))</f>
        <v>0</v>
      </c>
      <c r="AZ133" s="196"/>
      <c r="BA133" s="41" t="str">
        <f t="shared" si="220"/>
        <v/>
      </c>
    </row>
    <row r="134" spans="21:53" ht="18.75" customHeight="1" x14ac:dyDescent="0.15">
      <c r="U134" s="41"/>
      <c r="V134" s="41"/>
      <c r="W134" s="41"/>
      <c r="Z134" s="41" t="s">
        <v>301</v>
      </c>
      <c r="AA134" s="41" t="e">
        <f>AA132/AA133</f>
        <v>#DIV/0!</v>
      </c>
      <c r="AB134" s="41" t="e">
        <f>AB132/AB133</f>
        <v>#DIV/0!</v>
      </c>
      <c r="AC134" s="41"/>
      <c r="AD134" s="41"/>
      <c r="AE134" s="63"/>
      <c r="AF134" s="41"/>
      <c r="AG134" s="63" t="str">
        <f t="shared" ref="AG134" si="286">IF(AI134="","",RANK(AI134,$AI$119:$AI$144,1))</f>
        <v/>
      </c>
      <c r="AH134" s="63" t="e">
        <f>IF(COUNTIF($AI$120:AI134,AI134)=1,AG134,AG134+COUNTIF($AI$120:AI134,AI134)-1)</f>
        <v>#VALUE!</v>
      </c>
      <c r="AI134" s="41" t="str">
        <f t="shared" ref="AI134" si="287">IF(OR(N133="",U132&lt;&gt;""),"",N133*60+P133+R133/100)</f>
        <v/>
      </c>
      <c r="AJ134" s="41"/>
      <c r="AK134" s="41"/>
      <c r="AL134" s="41"/>
      <c r="AM134" s="41"/>
      <c r="AN134" s="41"/>
      <c r="AP134" s="41"/>
      <c r="AQ134" s="61"/>
      <c r="AR134" s="97"/>
      <c r="AS134" s="97"/>
      <c r="AT134" s="97"/>
      <c r="AU134" s="97"/>
      <c r="AV134" s="97"/>
      <c r="AW134" s="97"/>
      <c r="AX134" s="97"/>
      <c r="AY134" s="97"/>
      <c r="AZ134" s="195" t="str">
        <f t="shared" ref="AZ134" si="288">IF($D134="","",IF($D134&gt;1499,0,1))</f>
        <v/>
      </c>
      <c r="BA134" s="41" t="str">
        <f t="shared" si="220"/>
        <v/>
      </c>
    </row>
    <row r="135" spans="21:53" ht="18.75" customHeight="1" x14ac:dyDescent="0.15">
      <c r="U135" s="41"/>
      <c r="V135" s="41"/>
      <c r="W135" s="41"/>
      <c r="Z135" s="41"/>
      <c r="AA135" s="41"/>
      <c r="AB135" s="63"/>
      <c r="AC135" s="41"/>
      <c r="AD135" s="41" t="str">
        <f t="shared" ref="AD135" si="289">IF(AF135="","",RANK(AF135,$AF$119:$AF$144,1))</f>
        <v/>
      </c>
      <c r="AE135" s="63" t="e">
        <f>IF(COUNTIF($AF$119:AF135,AF135)=1,AD135,AD135+COUNTIF($AF$119:AF135,AF135)-1)</f>
        <v>#VALUE!</v>
      </c>
      <c r="AF135" s="41" t="str">
        <f t="shared" ref="AF135" si="290">IF(OR(N134="",U134&lt;&gt;""),"",N134*60+P134+R134/100)</f>
        <v/>
      </c>
      <c r="AG135" s="63"/>
      <c r="AH135" s="63"/>
      <c r="AI135" s="41"/>
      <c r="AJ135" s="41"/>
      <c r="AK135" s="41"/>
      <c r="AL135" s="41"/>
      <c r="AM135" s="41"/>
      <c r="AN135" s="41"/>
      <c r="AP135" s="41"/>
      <c r="AQ135" s="61"/>
      <c r="AR135" s="97">
        <f>IF(D130="",0,IF( 登録データ!$Q$58=0,0,IF(VLOOKUP(D130, 登録データ!$A$3:$Z$2500,16,FALSE)=1,0,1)))</f>
        <v>0</v>
      </c>
      <c r="AS135" s="97">
        <f t="shared" ref="AS135" si="291">IF(D130="",1,0)</f>
        <v>1</v>
      </c>
      <c r="AT135" s="97">
        <f t="shared" ref="AT135" si="292">IF(E131="",1,0)</f>
        <v>1</v>
      </c>
      <c r="AU135" s="97">
        <f t="shared" ref="AU135" si="293">IF(E130="",1,0)</f>
        <v>1</v>
      </c>
      <c r="AV135" s="97">
        <f t="shared" ref="AV135" si="294">IF(G130="",1,0)</f>
        <v>1</v>
      </c>
      <c r="AW135" s="97">
        <f t="shared" ref="AW135" si="295">IF(F130="",1,0)</f>
        <v>1</v>
      </c>
      <c r="AX135" s="97">
        <f t="shared" ref="AX135" si="296">SUM(AS135:AW135)</f>
        <v>5</v>
      </c>
      <c r="AY135" s="97">
        <f>IF('様式1(女子)'!$D$16="",IF(COUNTIF($D$64:$D$89,D130)&lt;&gt;0,1,0),IF((COUNTIF($D$16:$D$41,D130)+COUNTIF($D$64:$D$89,D130))&lt;&gt;0,1,0))</f>
        <v>0</v>
      </c>
      <c r="AZ135" s="196"/>
      <c r="BA135" s="41" t="str">
        <f t="shared" si="220"/>
        <v/>
      </c>
    </row>
    <row r="136" spans="21:53" ht="18.75" customHeight="1" x14ac:dyDescent="0.15">
      <c r="U136" s="41"/>
      <c r="V136" s="41"/>
      <c r="W136" s="41"/>
      <c r="Z136" s="41" t="s">
        <v>302</v>
      </c>
      <c r="AA136" s="41" t="e">
        <f>QUOTIENT(AA134,60)</f>
        <v>#DIV/0!</v>
      </c>
      <c r="AB136" s="41" t="e">
        <f>QUOTIENT(AB134,60)</f>
        <v>#DIV/0!</v>
      </c>
      <c r="AC136" s="41"/>
      <c r="AD136" s="41"/>
      <c r="AE136" s="63"/>
      <c r="AF136" s="41"/>
      <c r="AG136" s="63" t="str">
        <f t="shared" ref="AG136" si="297">IF(AI136="","",RANK(AI136,$AI$119:$AI$144,1))</f>
        <v/>
      </c>
      <c r="AH136" s="63" t="e">
        <f>IF(COUNTIF($AI$120:AI136,AI136)=1,AG136,AG136+COUNTIF($AI$120:AI136,AI136)-1)</f>
        <v>#VALUE!</v>
      </c>
      <c r="AI136" s="41" t="str">
        <f t="shared" ref="AI136" si="298">IF(OR(N135="",U134&lt;&gt;""),"",N135*60+P135+R135/100)</f>
        <v/>
      </c>
      <c r="AJ136" s="41"/>
      <c r="AK136" s="41"/>
      <c r="AL136" s="41"/>
      <c r="AM136" s="41"/>
      <c r="AN136" s="41"/>
      <c r="AP136" s="41"/>
      <c r="AQ136" s="61"/>
      <c r="AR136" s="97"/>
      <c r="AS136" s="97"/>
      <c r="AT136" s="97"/>
      <c r="AU136" s="97"/>
      <c r="AV136" s="97"/>
      <c r="AW136" s="97"/>
      <c r="AX136" s="97"/>
      <c r="AY136" s="97"/>
      <c r="AZ136" s="195" t="str">
        <f t="shared" ref="AZ136" si="299">IF($D136="","",IF($D136&gt;1499,0,1))</f>
        <v/>
      </c>
      <c r="BA136" s="41" t="str">
        <f t="shared" si="220"/>
        <v/>
      </c>
    </row>
    <row r="137" spans="21:53" ht="18.75" customHeight="1" x14ac:dyDescent="0.15">
      <c r="U137" s="41"/>
      <c r="V137" s="41"/>
      <c r="W137" s="41"/>
      <c r="Z137" s="41" t="s">
        <v>303</v>
      </c>
      <c r="AA137" s="41" t="e">
        <f>MOD(AA134,60)</f>
        <v>#DIV/0!</v>
      </c>
      <c r="AB137" s="41" t="e">
        <f>MOD(AB134,60)</f>
        <v>#DIV/0!</v>
      </c>
      <c r="AC137" s="41"/>
      <c r="AD137" s="41" t="str">
        <f t="shared" ref="AD137" si="300">IF(AF137="","",RANK(AF137,$AF$119:$AF$144,1))</f>
        <v/>
      </c>
      <c r="AE137" s="63" t="e">
        <f>IF(COUNTIF($AF$119:AF137,AF137)=1,AD137,AD137+COUNTIF($AF$119:AF137,AF137)-1)</f>
        <v>#VALUE!</v>
      </c>
      <c r="AF137" s="41" t="str">
        <f t="shared" ref="AF137" si="301">IF(OR(N136="",U136&lt;&gt;""),"",N136*60+P136+R136/100)</f>
        <v/>
      </c>
      <c r="AG137" s="63"/>
      <c r="AH137" s="63"/>
      <c r="AI137" s="41"/>
      <c r="AJ137" s="41"/>
      <c r="AK137" s="41"/>
      <c r="AL137" s="41"/>
      <c r="AM137" s="41"/>
      <c r="AN137" s="41"/>
      <c r="AP137" s="41"/>
      <c r="AQ137" s="61"/>
      <c r="AR137" s="97">
        <f>IF(D132="",0,IF( 登録データ!$Q$58=0,0,IF(VLOOKUP(D132, 登録データ!$A$3:$Z$2500,16,FALSE)=1,0,1)))</f>
        <v>0</v>
      </c>
      <c r="AS137" s="97">
        <f t="shared" ref="AS137" si="302">IF(D132="",1,0)</f>
        <v>1</v>
      </c>
      <c r="AT137" s="97">
        <f t="shared" ref="AT137" si="303">IF(E133="",1,0)</f>
        <v>1</v>
      </c>
      <c r="AU137" s="97">
        <f t="shared" ref="AU137" si="304">IF(E132="",1,0)</f>
        <v>1</v>
      </c>
      <c r="AV137" s="97">
        <f t="shared" ref="AV137" si="305">IF(G132="",1,0)</f>
        <v>1</v>
      </c>
      <c r="AW137" s="97">
        <f t="shared" ref="AW137" si="306">IF(F132="",1,0)</f>
        <v>1</v>
      </c>
      <c r="AX137" s="97">
        <f t="shared" ref="AX137" si="307">SUM(AS137:AW137)</f>
        <v>5</v>
      </c>
      <c r="AY137" s="97">
        <f>IF('様式1(女子)'!$D$16="",IF(COUNTIF($D$64:$D$89,D132)&lt;&gt;0,1,0),IF((COUNTIF($D$16:$D$41,D132)+COUNTIF($D$64:$D$89,D132))&lt;&gt;0,1,0))</f>
        <v>0</v>
      </c>
      <c r="AZ137" s="196"/>
      <c r="BA137" s="41" t="str">
        <f t="shared" si="220"/>
        <v/>
      </c>
    </row>
    <row r="138" spans="21:53" ht="18.75" customHeight="1" x14ac:dyDescent="0.15">
      <c r="U138" s="41"/>
      <c r="V138" s="41"/>
      <c r="W138" s="41"/>
      <c r="Z138" s="41" t="s">
        <v>304</v>
      </c>
      <c r="AA138" s="41" t="e">
        <f>AA137*100</f>
        <v>#DIV/0!</v>
      </c>
      <c r="AB138" s="41" t="e">
        <f>AB137*100</f>
        <v>#DIV/0!</v>
      </c>
      <c r="AC138" s="41"/>
      <c r="AD138" s="41"/>
      <c r="AE138" s="63"/>
      <c r="AF138" s="41"/>
      <c r="AG138" s="63" t="str">
        <f t="shared" ref="AG138" si="308">IF(AI138="","",RANK(AI138,$AI$119:$AI$144,1))</f>
        <v/>
      </c>
      <c r="AH138" s="63" t="e">
        <f>IF(COUNTIF($AI$120:AI138,AI138)=1,AG138,AG138+COUNTIF($AI$120:AI138,AI138)-1)</f>
        <v>#VALUE!</v>
      </c>
      <c r="AI138" s="41" t="str">
        <f t="shared" ref="AI138" si="309">IF(OR(N137="",U136&lt;&gt;""),"",N137*60+P137+R137/100)</f>
        <v/>
      </c>
      <c r="AJ138" s="41"/>
      <c r="AK138" s="41"/>
      <c r="AL138" s="41"/>
      <c r="AM138" s="41"/>
      <c r="AN138" s="41"/>
      <c r="AP138" s="41"/>
      <c r="AQ138" s="61"/>
      <c r="AR138" s="97"/>
      <c r="AS138" s="97"/>
      <c r="AT138" s="97"/>
      <c r="AU138" s="97"/>
      <c r="AV138" s="97"/>
      <c r="AW138" s="97"/>
      <c r="AX138" s="97"/>
      <c r="AY138" s="97"/>
      <c r="AZ138" s="195" t="str">
        <f t="shared" ref="AZ138" si="310">IF($D138="","",IF($D138&gt;1499,0,1))</f>
        <v/>
      </c>
      <c r="BA138" s="41" t="str">
        <f t="shared" si="220"/>
        <v/>
      </c>
    </row>
    <row r="139" spans="21:53" ht="18.75" customHeight="1" x14ac:dyDescent="0.15">
      <c r="U139" s="41"/>
      <c r="V139" s="41"/>
      <c r="W139" s="41"/>
      <c r="Z139" s="41" t="s">
        <v>305</v>
      </c>
      <c r="AA139" s="41" t="e">
        <f>ROUNDUP(AA138,0)</f>
        <v>#DIV/0!</v>
      </c>
      <c r="AB139" s="41" t="e">
        <f>ROUNDUP(AB138,0)</f>
        <v>#DIV/0!</v>
      </c>
      <c r="AC139" s="41"/>
      <c r="AD139" s="41" t="str">
        <f t="shared" ref="AD139" si="311">IF(AF139="","",RANK(AF139,$AF$119:$AF$144,1))</f>
        <v/>
      </c>
      <c r="AE139" s="63" t="e">
        <f>IF(COUNTIF($AF$119:AF139,AF139)=1,AD139,AD139+COUNTIF($AF$119:AF139,AF139)-1)</f>
        <v>#VALUE!</v>
      </c>
      <c r="AF139" s="41" t="str">
        <f t="shared" ref="AF139" si="312">IF(OR(N138="",U138&lt;&gt;""),"",N138*60+P138+R138/100)</f>
        <v/>
      </c>
      <c r="AG139" s="63"/>
      <c r="AH139" s="63"/>
      <c r="AI139" s="41"/>
      <c r="AJ139" s="41"/>
      <c r="AK139" s="41"/>
      <c r="AL139" s="41"/>
      <c r="AM139" s="41"/>
      <c r="AN139" s="41"/>
      <c r="AP139" s="41"/>
      <c r="AQ139" s="61"/>
      <c r="AR139" s="97">
        <f>IF(D134="",0,IF( 登録データ!$Q$58=0,0,IF(VLOOKUP(D134, 登録データ!$A$3:$Z$2500,16,FALSE)=1,0,1)))</f>
        <v>0</v>
      </c>
      <c r="AS139" s="97">
        <f t="shared" ref="AS139" si="313">IF(D134="",1,0)</f>
        <v>1</v>
      </c>
      <c r="AT139" s="97">
        <f t="shared" ref="AT139" si="314">IF(E135="",1,0)</f>
        <v>1</v>
      </c>
      <c r="AU139" s="97">
        <f t="shared" ref="AU139" si="315">IF(E134="",1,0)</f>
        <v>1</v>
      </c>
      <c r="AV139" s="97">
        <f t="shared" ref="AV139" si="316">IF(G134="",1,0)</f>
        <v>1</v>
      </c>
      <c r="AW139" s="97">
        <f t="shared" ref="AW139" si="317">IF(F134="",1,0)</f>
        <v>1</v>
      </c>
      <c r="AX139" s="97">
        <f t="shared" ref="AX139" si="318">SUM(AS139:AW139)</f>
        <v>5</v>
      </c>
      <c r="AY139" s="97">
        <f>IF('様式1(女子)'!$D$16="",IF(COUNTIF($D$64:$D$89,D134)&lt;&gt;0,1,0),IF((COUNTIF($D$16:$D$41,D134)+COUNTIF($D$64:$D$89,D134))&lt;&gt;0,1,0))</f>
        <v>0</v>
      </c>
      <c r="AZ139" s="196"/>
      <c r="BA139" s="41" t="str">
        <f t="shared" si="220"/>
        <v/>
      </c>
    </row>
    <row r="140" spans="21:53" ht="18.75" customHeight="1" x14ac:dyDescent="0.15">
      <c r="U140" s="41"/>
      <c r="V140" s="41"/>
      <c r="W140" s="41"/>
      <c r="Z140" s="41" t="s">
        <v>306</v>
      </c>
      <c r="AA140" s="41" t="e">
        <f>IF(AA139&gt;1000,LEFT(AA139,2),IF(AA139=1000,LEFT(AA139,2),IF(AA139&gt;100,LEFT(AA139,1),IF(AA139=100,LEFT(AA139,1),0))))</f>
        <v>#DIV/0!</v>
      </c>
      <c r="AB140" s="41" t="e">
        <f t="shared" ref="AB140" si="319">IF(AB139&gt;1000,LEFT(AB139,2),IF(AB139=1000,LEFT(AB139,2),IF(AB139&gt;100,LEFT(AB139,1),IF(AB139=100,LEFT(AB139,1),0))))</f>
        <v>#DIV/0!</v>
      </c>
      <c r="AC140" s="41"/>
      <c r="AD140" s="41"/>
      <c r="AE140" s="63"/>
      <c r="AF140" s="41"/>
      <c r="AG140" s="63" t="str">
        <f t="shared" ref="AG140" si="320">IF(AI140="","",RANK(AI140,$AI$119:$AI$144,1))</f>
        <v/>
      </c>
      <c r="AH140" s="63" t="e">
        <f>IF(COUNTIF($AI$120:AI140,AI140)=1,AG140,AG140+COUNTIF($AI$120:AI140,AI140)-1)</f>
        <v>#VALUE!</v>
      </c>
      <c r="AI140" s="41" t="str">
        <f t="shared" ref="AI140" si="321">IF(OR(N139="",U138&lt;&gt;""),"",N139*60+P139+R139/100)</f>
        <v/>
      </c>
      <c r="AJ140" s="41"/>
      <c r="AK140" s="41"/>
      <c r="AL140" s="41"/>
      <c r="AM140" s="41"/>
      <c r="AN140" s="41"/>
      <c r="AP140" s="41"/>
      <c r="AQ140" s="61"/>
      <c r="AR140" s="97"/>
      <c r="AS140" s="97"/>
      <c r="AT140" s="97"/>
      <c r="AU140" s="97"/>
      <c r="AV140" s="97"/>
      <c r="AW140" s="97"/>
      <c r="AX140" s="97"/>
      <c r="AY140" s="97"/>
      <c r="AZ140" s="195" t="str">
        <f t="shared" ref="AZ140" si="322">IF($D140="","",IF($D140&gt;1499,0,1))</f>
        <v/>
      </c>
      <c r="BA140" s="41" t="str">
        <f t="shared" si="220"/>
        <v/>
      </c>
    </row>
    <row r="141" spans="21:53" ht="18.75" customHeight="1" x14ac:dyDescent="0.15">
      <c r="U141" s="41"/>
      <c r="V141" s="41"/>
      <c r="W141" s="41"/>
      <c r="Z141" s="41" t="s">
        <v>307</v>
      </c>
      <c r="AA141" s="41" t="e">
        <f>IF(AA139&gt;1000,RIGHT(AA139,2),IF(AA139=1000,RIGHT(AA139,2),IF(AA139&gt;100,RIGHT(AA139,2),IF(AA139=100,RIGHT(AA139,2),IF(AA139&gt;10,RIGHT(AA139,2),IF(AA139=10,RIGHT(AA139,2),AA139+100))))))</f>
        <v>#DIV/0!</v>
      </c>
      <c r="AB141" s="41" t="e">
        <f>IF(AB139&gt;1000,RIGHT(AB139,2),IF(AB139=1000,RIGHT(AB139,2),IF(AB139&gt;100,RIGHT(AB139,2),IF(AB139=100,RIGHT(AB139,2),IF(AB139&gt;10,RIGHT(AB139,2),IF(AB139=10,RIGHT(AB139,2),AB139+100))))))</f>
        <v>#DIV/0!</v>
      </c>
      <c r="AC141" s="41"/>
      <c r="AD141" s="41" t="str">
        <f t="shared" ref="AD141" si="323">IF(AF141="","",RANK(AF141,$AF$119:$AF$144,1))</f>
        <v/>
      </c>
      <c r="AE141" s="63" t="e">
        <f>IF(COUNTIF($AF$119:AF141,AF141)=1,AD141,AD141+COUNTIF($AF$119:AF141,AF141)-1)</f>
        <v>#VALUE!</v>
      </c>
      <c r="AF141" s="41" t="str">
        <f t="shared" ref="AF141" si="324">IF(OR(N140="",U140&lt;&gt;""),"",N140*60+P140+R140/100)</f>
        <v/>
      </c>
      <c r="AG141" s="63"/>
      <c r="AH141" s="63"/>
      <c r="AI141" s="41"/>
      <c r="AJ141" s="41"/>
      <c r="AK141" s="41"/>
      <c r="AL141" s="41"/>
      <c r="AM141" s="41"/>
      <c r="AN141" s="41"/>
      <c r="AP141" s="41"/>
      <c r="AQ141" s="61"/>
      <c r="AR141" s="97">
        <f>IF(D136="",0,IF( 登録データ!$Q$58=0,0,IF(VLOOKUP(D136, 登録データ!$A$3:$Z$2500,16,FALSE)=1,0,1)))</f>
        <v>0</v>
      </c>
      <c r="AS141" s="97">
        <f t="shared" ref="AS141" si="325">IF(D136="",1,0)</f>
        <v>1</v>
      </c>
      <c r="AT141" s="97">
        <f t="shared" ref="AT141" si="326">IF(E137="",1,0)</f>
        <v>1</v>
      </c>
      <c r="AU141" s="97">
        <f t="shared" ref="AU141" si="327">IF(E136="",1,0)</f>
        <v>1</v>
      </c>
      <c r="AV141" s="97">
        <f t="shared" ref="AV141" si="328">IF(G136="",1,0)</f>
        <v>1</v>
      </c>
      <c r="AW141" s="97">
        <f t="shared" ref="AW141" si="329">IF(F136="",1,0)</f>
        <v>1</v>
      </c>
      <c r="AX141" s="97">
        <f t="shared" ref="AX141" si="330">SUM(AS141:AW141)</f>
        <v>5</v>
      </c>
      <c r="AY141" s="97">
        <f>IF('様式1(女子)'!$D$16="",IF(COUNTIF($D$64:$D$89,D136)&lt;&gt;0,1,0),IF((COUNTIF($D$16:$D$41,D136)+COUNTIF($D$64:$D$89,D136))&lt;&gt;0,1,0))</f>
        <v>0</v>
      </c>
      <c r="AZ141" s="196"/>
      <c r="BA141" s="41" t="str">
        <f t="shared" si="220"/>
        <v/>
      </c>
    </row>
    <row r="142" spans="21:53" ht="18.75" customHeight="1" x14ac:dyDescent="0.15">
      <c r="U142" s="41"/>
      <c r="V142" s="41"/>
      <c r="W142" s="41"/>
      <c r="Z142" s="41" t="s">
        <v>308</v>
      </c>
      <c r="AA142" s="41" t="e">
        <f>IF(AA141&gt;100,RIGHT(AA141,2),IF(AA141=100,RIGHT(AA141,2),AA141))</f>
        <v>#DIV/0!</v>
      </c>
      <c r="AB142" s="41" t="e">
        <f>IF(AB141&gt;100,RIGHT(AB141,2),IF(AB141=100,RIGHT(AB141,2),AB141))</f>
        <v>#DIV/0!</v>
      </c>
      <c r="AC142" s="41"/>
      <c r="AD142" s="41"/>
      <c r="AE142" s="63"/>
      <c r="AF142" s="41"/>
      <c r="AG142" s="63" t="str">
        <f t="shared" ref="AG142" si="331">IF(AI142="","",RANK(AI142,$AI$119:$AI$144,1))</f>
        <v/>
      </c>
      <c r="AH142" s="63" t="e">
        <f>IF(COUNTIF($AI$120:AI142,AI142)=1,AG142,AG142+COUNTIF($AI$120:AI142,AI142)-1)</f>
        <v>#VALUE!</v>
      </c>
      <c r="AI142" s="41" t="str">
        <f t="shared" ref="AI142" si="332">IF(OR(N141="",U140&lt;&gt;""),"",N141*60+P141+R141/100)</f>
        <v/>
      </c>
      <c r="AJ142" s="41"/>
      <c r="AK142" s="41"/>
      <c r="AL142" s="41"/>
      <c r="AM142" s="41"/>
      <c r="AN142" s="41"/>
      <c r="AP142" s="41"/>
      <c r="AQ142" s="61"/>
      <c r="AR142" s="97"/>
      <c r="AS142" s="97"/>
      <c r="AT142" s="97"/>
      <c r="AU142" s="97"/>
      <c r="AV142" s="97"/>
      <c r="AW142" s="97"/>
      <c r="AX142" s="97"/>
      <c r="AY142" s="97"/>
      <c r="AZ142" s="195" t="str">
        <f t="shared" ref="AZ142" si="333">IF($D142="","",IF($D142&gt;1499,0,1))</f>
        <v/>
      </c>
      <c r="BA142" s="41" t="str">
        <f t="shared" si="220"/>
        <v/>
      </c>
    </row>
    <row r="143" spans="21:53" ht="18.75" customHeight="1" x14ac:dyDescent="0.15">
      <c r="U143" s="41"/>
      <c r="V143" s="41"/>
      <c r="W143" s="41"/>
      <c r="Z143" s="41"/>
      <c r="AA143" s="41"/>
      <c r="AB143" s="41"/>
      <c r="AC143" s="41"/>
      <c r="AD143" s="41" t="str">
        <f t="shared" ref="AD143" si="334">IF(AF143="","",RANK(AF143,$AF$119:$AF$144,1))</f>
        <v/>
      </c>
      <c r="AE143" s="63" t="e">
        <f>IF(COUNTIF($AF$119:AF143,AF143)=1,AD143,AD143+COUNTIF($AF$119:AF143,AF143)-1)</f>
        <v>#VALUE!</v>
      </c>
      <c r="AF143" s="41" t="str">
        <f t="shared" ref="AF143" si="335">IF(OR(N142="",U142&lt;&gt;""),"",N142*60+P142+R142/100)</f>
        <v/>
      </c>
      <c r="AG143" s="63"/>
      <c r="AH143" s="63"/>
      <c r="AI143" s="41"/>
      <c r="AJ143" s="41"/>
      <c r="AK143" s="41"/>
      <c r="AL143" s="41"/>
      <c r="AM143" s="41"/>
      <c r="AN143" s="41"/>
      <c r="AP143" s="41"/>
      <c r="AQ143" s="61"/>
      <c r="AR143" s="97">
        <f>IF(D138="",0,IF( 登録データ!$Q$58=0,0,IF(VLOOKUP(D138, 登録データ!$A$3:$Z$2500,16,FALSE)=1,0,1)))</f>
        <v>0</v>
      </c>
      <c r="AS143" s="97">
        <f t="shared" ref="AS143" si="336">IF(D138="",1,0)</f>
        <v>1</v>
      </c>
      <c r="AT143" s="97">
        <f t="shared" ref="AT143" si="337">IF(E139="",1,0)</f>
        <v>1</v>
      </c>
      <c r="AU143" s="97">
        <f t="shared" ref="AU143" si="338">IF(E138="",1,0)</f>
        <v>1</v>
      </c>
      <c r="AV143" s="97">
        <f t="shared" ref="AV143" si="339">IF(G138="",1,0)</f>
        <v>1</v>
      </c>
      <c r="AW143" s="97">
        <f t="shared" ref="AW143" si="340">IF(F138="",1,0)</f>
        <v>1</v>
      </c>
      <c r="AX143" s="97">
        <f t="shared" ref="AX143" si="341">SUM(AS143:AW143)</f>
        <v>5</v>
      </c>
      <c r="AY143" s="97">
        <f>IF('様式1(女子)'!$D$16="",IF(COUNTIF($D$64:$D$89,D138)&lt;&gt;0,1,0),IF((COUNTIF($D$16:$D$41,D138)+COUNTIF($D$64:$D$89,D138))&lt;&gt;0,1,0))</f>
        <v>0</v>
      </c>
      <c r="AZ143" s="196"/>
      <c r="BA143" s="41" t="str">
        <f t="shared" si="220"/>
        <v/>
      </c>
    </row>
    <row r="144" spans="21:53" ht="18.75" x14ac:dyDescent="0.15">
      <c r="U144" s="41"/>
      <c r="V144" s="41"/>
      <c r="W144" s="41"/>
      <c r="Z144" s="41"/>
      <c r="AA144" s="41"/>
      <c r="AB144" s="41"/>
      <c r="AC144" s="41"/>
      <c r="AD144" s="41"/>
      <c r="AE144" s="63"/>
      <c r="AF144" s="41"/>
      <c r="AG144" s="63" t="str">
        <f t="shared" ref="AG144" si="342">IF(AI144="","",RANK(AI144,$AI$119:$AI$144,1))</f>
        <v/>
      </c>
      <c r="AH144" s="63" t="e">
        <f>IF(COUNTIF($AI$120:AI144,AI144)=1,AG144,AG144+COUNTIF($AI$120:AI144,AI144)-1)</f>
        <v>#VALUE!</v>
      </c>
      <c r="AI144" s="41" t="str">
        <f t="shared" ref="AI144" si="343">IF(OR(N143="",U142&lt;&gt;""),"",N143*60+P143+R143/100)</f>
        <v/>
      </c>
      <c r="AJ144" s="41"/>
      <c r="AK144" s="41"/>
      <c r="AL144" s="41"/>
      <c r="AM144" s="41"/>
      <c r="AN144" s="41"/>
      <c r="AP144" s="41"/>
      <c r="AQ144" s="61"/>
      <c r="AR144" s="97"/>
      <c r="AS144" s="97"/>
      <c r="AT144" s="97"/>
      <c r="AU144" s="97"/>
      <c r="AV144" s="97"/>
      <c r="AW144" s="97"/>
      <c r="AX144" s="97"/>
      <c r="AY144" s="97"/>
      <c r="AZ144" s="41"/>
      <c r="BA144" s="41" t="str">
        <f t="shared" si="220"/>
        <v/>
      </c>
    </row>
    <row r="145" spans="5:53" ht="18.75" x14ac:dyDescent="0.15">
      <c r="U145" s="41"/>
      <c r="V145" s="41"/>
      <c r="W145" s="41"/>
      <c r="Z145" s="41"/>
      <c r="AA145" s="41"/>
      <c r="AB145" s="41"/>
      <c r="AC145" s="41"/>
      <c r="AD145" s="63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P145" s="41"/>
      <c r="AQ145" s="61"/>
      <c r="AR145" s="97">
        <f>IF(D140="",0,IF( 登録データ!$Q$58=0,0,IF(VLOOKUP(D140, 登録データ!$A$3:$Z$2500,16,FALSE)=1,0,1)))</f>
        <v>0</v>
      </c>
      <c r="AS145" s="97">
        <f t="shared" ref="AS145" si="344">IF(D140="",1,0)</f>
        <v>1</v>
      </c>
      <c r="AT145" s="97">
        <f t="shared" ref="AT145" si="345">IF(E141="",1,0)</f>
        <v>1</v>
      </c>
      <c r="AU145" s="97">
        <f t="shared" ref="AU145" si="346">IF(E140="",1,0)</f>
        <v>1</v>
      </c>
      <c r="AV145" s="97">
        <f t="shared" ref="AV145" si="347">IF(G140="",1,0)</f>
        <v>1</v>
      </c>
      <c r="AW145" s="97">
        <f t="shared" ref="AW145" si="348">IF(F140="",1,0)</f>
        <v>1</v>
      </c>
      <c r="AX145" s="97">
        <f t="shared" ref="AX145" si="349">SUM(AS145:AW145)</f>
        <v>5</v>
      </c>
      <c r="AY145" s="97">
        <f>IF('様式1(女子)'!$D$16="",IF(COUNTIF($D$64:$D$89,D140)&lt;&gt;0,1,0),IF((COUNTIF($D$16:$D$41,D140)+COUNTIF($D$64:$D$89,D140))&lt;&gt;0,1,0))</f>
        <v>0</v>
      </c>
      <c r="AZ145" s="41"/>
      <c r="BA145" s="41" t="str">
        <f t="shared" si="220"/>
        <v/>
      </c>
    </row>
    <row r="146" spans="5:53" ht="18.75" x14ac:dyDescent="0.15">
      <c r="U146" s="41"/>
      <c r="V146" s="41"/>
      <c r="W146" s="41"/>
      <c r="Z146" s="41"/>
      <c r="AA146" s="41"/>
      <c r="AB146" s="41"/>
      <c r="AC146" s="41"/>
      <c r="AD146" s="63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P146" s="41"/>
      <c r="AQ146" s="61"/>
      <c r="AR146" s="97"/>
      <c r="AS146" s="97"/>
      <c r="AT146" s="97"/>
      <c r="AU146" s="97"/>
      <c r="AV146" s="97"/>
      <c r="AW146" s="97"/>
      <c r="AX146" s="97"/>
      <c r="AY146" s="97"/>
      <c r="AZ146" s="41"/>
      <c r="BA146" s="41" t="str">
        <f t="shared" si="220"/>
        <v/>
      </c>
    </row>
    <row r="147" spans="5:53" ht="18.75" x14ac:dyDescent="0.15">
      <c r="U147" s="41"/>
      <c r="V147" s="41"/>
      <c r="W147" s="41"/>
      <c r="Z147" s="41"/>
      <c r="AA147" s="41"/>
      <c r="AB147" s="41"/>
      <c r="AC147" s="41"/>
      <c r="AD147" s="63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P147" s="41"/>
      <c r="AQ147" s="61"/>
      <c r="AR147" s="97">
        <f>IF(D142="",0,IF( 登録データ!$Q$58=0,0,IF(VLOOKUP(D142, 登録データ!$A$3:$Z$2500,16,FALSE)=1,0,1)))</f>
        <v>0</v>
      </c>
      <c r="AS147" s="97">
        <f t="shared" ref="AS147" si="350">IF(D142="",1,0)</f>
        <v>1</v>
      </c>
      <c r="AT147" s="97">
        <f t="shared" ref="AT147" si="351">IF(E143="",1,0)</f>
        <v>1</v>
      </c>
      <c r="AU147" s="97">
        <f t="shared" ref="AU147" si="352">IF(E142="",1,0)</f>
        <v>1</v>
      </c>
      <c r="AV147" s="97">
        <f t="shared" ref="AV147" si="353">IF(G142="",1,0)</f>
        <v>1</v>
      </c>
      <c r="AW147" s="97">
        <f t="shared" ref="AW147" si="354">IF(F142="",1,0)</f>
        <v>1</v>
      </c>
      <c r="AX147" s="97">
        <f t="shared" ref="AX147" si="355">SUM(AS147:AW147)</f>
        <v>5</v>
      </c>
      <c r="AY147" s="97">
        <f>IF('様式1(女子)'!$D$16="",IF(COUNTIF($D$64:$D$89,D142)&lt;&gt;0,1,0),IF((COUNTIF($D$16:$D$41,D142)+COUNTIF($D$64:$D$89,D142))&lt;&gt;0,1,0))</f>
        <v>0</v>
      </c>
      <c r="AZ147" s="41"/>
    </row>
    <row r="148" spans="5:53" ht="18.75" x14ac:dyDescent="0.15">
      <c r="U148" s="41"/>
      <c r="V148" s="41"/>
      <c r="W148" s="41"/>
      <c r="Z148" s="41"/>
      <c r="AA148" s="41"/>
      <c r="AB148" s="41"/>
      <c r="AC148" s="41"/>
      <c r="AD148" s="63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P148" s="41"/>
      <c r="AQ148" s="61"/>
      <c r="AR148" s="97"/>
      <c r="AS148" s="97"/>
      <c r="AT148" s="97"/>
      <c r="AU148" s="97"/>
      <c r="AV148" s="97"/>
      <c r="AW148" s="97"/>
      <c r="AX148" s="97"/>
      <c r="AY148" s="97"/>
      <c r="AZ148" s="41"/>
    </row>
    <row r="149" spans="5:53" ht="18.75" x14ac:dyDescent="0.15">
      <c r="U149" s="41"/>
      <c r="V149" s="41"/>
      <c r="W149" s="41"/>
      <c r="Z149" s="41"/>
      <c r="AA149" s="41"/>
      <c r="AB149" s="41"/>
      <c r="AC149" s="41"/>
      <c r="AD149" s="63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P149" s="41"/>
      <c r="AQ149" s="63"/>
      <c r="AR149" s="41"/>
      <c r="AS149" s="41"/>
      <c r="AT149" s="41"/>
      <c r="AU149" s="41"/>
      <c r="AV149" s="41"/>
      <c r="AW149" s="41"/>
      <c r="AX149" s="41"/>
      <c r="AY149" s="97"/>
      <c r="AZ149" s="41"/>
    </row>
    <row r="150" spans="5:53" ht="18.75" x14ac:dyDescent="0.15">
      <c r="U150" s="41"/>
      <c r="V150" s="41"/>
      <c r="W150" s="41"/>
      <c r="Z150" s="41"/>
      <c r="AA150" s="41"/>
      <c r="AB150" s="41"/>
      <c r="AC150" s="41"/>
      <c r="AD150" s="63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P150" s="41"/>
      <c r="AQ150" s="63"/>
      <c r="AR150" s="41"/>
      <c r="AS150" s="41"/>
      <c r="AT150" s="41"/>
      <c r="AU150" s="41"/>
      <c r="AV150" s="41"/>
      <c r="AW150" s="41"/>
      <c r="AX150" s="41"/>
      <c r="AY150" s="97"/>
      <c r="AZ150" s="41"/>
    </row>
    <row r="151" spans="5:53" ht="18.75" x14ac:dyDescent="0.15">
      <c r="U151" s="41"/>
      <c r="V151" s="41"/>
      <c r="W151" s="41"/>
      <c r="Z151" s="41"/>
      <c r="AA151" s="41"/>
      <c r="AB151" s="41"/>
      <c r="AC151" s="41"/>
      <c r="AD151" s="63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P151" s="41"/>
      <c r="AQ151" s="63"/>
      <c r="AR151" s="41"/>
      <c r="AS151" s="41"/>
      <c r="AT151" s="41"/>
      <c r="AU151" s="41"/>
      <c r="AV151" s="41"/>
      <c r="AW151" s="41"/>
      <c r="AX151" s="41"/>
      <c r="AY151" s="41"/>
      <c r="AZ151" s="41"/>
    </row>
    <row r="152" spans="5:53" ht="18.75" x14ac:dyDescent="0.15">
      <c r="U152" s="41"/>
      <c r="V152" s="41"/>
      <c r="W152" s="41"/>
      <c r="Z152" s="41"/>
      <c r="AA152" s="41"/>
      <c r="AB152" s="41"/>
      <c r="AC152" s="41"/>
      <c r="AD152" s="63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</row>
    <row r="153" spans="5:53" ht="22.5" x14ac:dyDescent="0.15">
      <c r="U153" s="128"/>
      <c r="V153" s="128"/>
      <c r="W153" s="128"/>
      <c r="Z153" s="41"/>
      <c r="AA153" s="41"/>
      <c r="AB153" s="41"/>
      <c r="AC153" s="41"/>
      <c r="AD153" s="63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P153" s="41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</row>
    <row r="154" spans="5:53" ht="18.75" x14ac:dyDescent="0.15">
      <c r="U154" s="41"/>
      <c r="V154" s="41"/>
      <c r="W154" s="41"/>
      <c r="Z154" s="41"/>
      <c r="AA154" s="41"/>
      <c r="AB154" s="41"/>
      <c r="AC154" s="41"/>
      <c r="AD154" s="63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</row>
    <row r="155" spans="5:53" ht="18.75" x14ac:dyDescent="0.15">
      <c r="U155" s="41"/>
      <c r="V155" s="41"/>
      <c r="W155" s="41"/>
      <c r="Z155" s="41"/>
      <c r="AA155" s="41"/>
      <c r="AB155" s="41"/>
      <c r="AC155" s="41"/>
      <c r="AD155" s="63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</row>
    <row r="156" spans="5:53" ht="18.75" x14ac:dyDescent="0.15">
      <c r="U156" s="41"/>
      <c r="V156" s="41"/>
      <c r="W156" s="41"/>
      <c r="Z156" s="41"/>
      <c r="AA156" s="41"/>
      <c r="AB156" s="41"/>
      <c r="AC156" s="41"/>
      <c r="AD156" s="63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</row>
    <row r="157" spans="5:53" ht="18.75" x14ac:dyDescent="0.15">
      <c r="U157" s="41"/>
      <c r="V157" s="41"/>
      <c r="W157" s="41"/>
      <c r="Z157" s="41"/>
      <c r="AA157" s="41"/>
      <c r="AB157" s="41"/>
      <c r="AC157" s="41"/>
      <c r="AD157" s="63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</row>
    <row r="158" spans="5:53" ht="18.75" x14ac:dyDescent="0.15">
      <c r="U158" s="41"/>
      <c r="V158" s="41"/>
      <c r="W158" s="41"/>
      <c r="Z158" s="41"/>
      <c r="AA158" s="41"/>
      <c r="AB158" s="41"/>
      <c r="AC158" s="41"/>
      <c r="AD158" s="63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</row>
    <row r="159" spans="5:53" ht="18.75" x14ac:dyDescent="0.15">
      <c r="U159" s="41"/>
      <c r="V159" s="41"/>
      <c r="W159" s="41"/>
      <c r="Z159" s="41"/>
      <c r="AA159" s="41"/>
      <c r="AB159" s="41"/>
      <c r="AC159" s="41"/>
      <c r="AD159" s="63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</row>
    <row r="160" spans="5:53" ht="18.75" x14ac:dyDescent="0.15">
      <c r="U160" s="41"/>
      <c r="V160" s="41"/>
      <c r="W160" s="41"/>
      <c r="Z160" s="41"/>
      <c r="AA160" s="41"/>
      <c r="AB160" s="41"/>
      <c r="AC160" s="41"/>
      <c r="AD160" s="63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P160" s="41"/>
      <c r="AQ160" s="41"/>
      <c r="AR160" s="41"/>
      <c r="AS160" s="41"/>
      <c r="AT160" s="41"/>
      <c r="AU160" s="41"/>
      <c r="AV160" s="41"/>
      <c r="AW160" s="41"/>
      <c r="AX160" s="41"/>
      <c r="AY160" s="41"/>
      <c r="AZ160" s="41"/>
    </row>
    <row r="161" spans="4:53" ht="28.5" customHeight="1" x14ac:dyDescent="0.15">
      <c r="U161" s="45"/>
      <c r="V161" s="45"/>
      <c r="W161" s="45"/>
      <c r="Z161" s="41"/>
      <c r="AA161" s="41"/>
      <c r="AB161" s="41"/>
      <c r="AC161" s="41"/>
      <c r="AD161" s="63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P161" s="41"/>
      <c r="AQ161" s="41"/>
      <c r="AR161" s="41"/>
      <c r="AS161" s="41"/>
      <c r="AT161" s="41"/>
      <c r="AU161" s="41"/>
      <c r="AV161" s="41"/>
      <c r="AW161" s="41"/>
      <c r="AX161" s="41"/>
      <c r="AY161" s="41"/>
      <c r="AZ161" s="41"/>
    </row>
    <row r="162" spans="4:53" ht="28.5" x14ac:dyDescent="0.15">
      <c r="U162" s="45"/>
      <c r="V162" s="45"/>
      <c r="W162" s="45"/>
      <c r="Z162" s="41"/>
      <c r="AA162" s="41"/>
      <c r="AB162" s="41"/>
      <c r="AC162" s="41"/>
      <c r="AD162" s="63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</row>
    <row r="163" spans="4:53" ht="18.75" x14ac:dyDescent="0.15">
      <c r="U163" s="41"/>
      <c r="V163" s="41"/>
      <c r="W163" s="41"/>
      <c r="Z163" s="41"/>
      <c r="AA163" s="41"/>
      <c r="AB163" s="41"/>
      <c r="AC163" s="41"/>
      <c r="AD163" s="63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P163" s="41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</row>
    <row r="164" spans="4:53" ht="18.75" x14ac:dyDescent="0.15">
      <c r="U164" s="41"/>
      <c r="V164" s="41"/>
      <c r="W164" s="41"/>
      <c r="Z164" s="41"/>
      <c r="AA164" s="41"/>
      <c r="AB164" s="41"/>
      <c r="AC164" s="41"/>
      <c r="AD164" s="63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P164" s="41"/>
      <c r="AQ164" s="61"/>
      <c r="AR164" s="97">
        <f>IF(OR(SUM(AR173:AR198)=0,D168=""),0,1)</f>
        <v>0</v>
      </c>
      <c r="AS164" s="97" t="e">
        <f>IF(OR(MOD(SUM(AX173:AX198),10)=5,MOD(SUM(AX173:AX198),10)=0),0,1)</f>
        <v>#REF!</v>
      </c>
      <c r="AT164" s="97"/>
      <c r="AU164" s="97"/>
      <c r="AV164" s="97"/>
      <c r="AW164" s="97"/>
      <c r="AX164" s="97"/>
      <c r="AY164" s="97">
        <f>IF(OR(SUM(AY173:AY198)=0,D168=""),0,1)</f>
        <v>0</v>
      </c>
      <c r="AZ164" s="41">
        <f t="shared" ref="AZ164" si="356">IF(SUM(AZ168:AZ192)=0,0,1)</f>
        <v>0</v>
      </c>
      <c r="BA164" s="41">
        <f>IF(SUM(BA168:BA193)=0,0,1)</f>
        <v>0</v>
      </c>
    </row>
    <row r="165" spans="4:53" ht="18.75" x14ac:dyDescent="0.15">
      <c r="U165" s="41"/>
      <c r="V165" s="41"/>
      <c r="W165" s="41"/>
      <c r="Z165" s="41"/>
      <c r="AA165" s="41"/>
      <c r="AB165" s="41"/>
      <c r="AC165" s="41"/>
      <c r="AD165" s="63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P165" s="41"/>
      <c r="AQ165" s="62"/>
      <c r="AR165" s="97" t="s">
        <v>282</v>
      </c>
      <c r="AS165" s="197" t="s">
        <v>283</v>
      </c>
      <c r="AT165" s="197"/>
      <c r="AU165" s="197"/>
      <c r="AV165" s="197"/>
      <c r="AW165" s="197"/>
      <c r="AX165" s="197"/>
      <c r="AY165" s="97" t="s">
        <v>288</v>
      </c>
      <c r="AZ165" s="41" t="s">
        <v>344</v>
      </c>
      <c r="BA165" s="41" t="s">
        <v>345</v>
      </c>
    </row>
    <row r="166" spans="4:53" ht="18.75" customHeight="1" x14ac:dyDescent="0.15">
      <c r="U166" s="41"/>
      <c r="V166" s="41"/>
      <c r="W166" s="41"/>
      <c r="Z166" s="41" t="s">
        <v>299</v>
      </c>
      <c r="AA166" s="41"/>
      <c r="AB166" s="41"/>
      <c r="AC166" s="41"/>
      <c r="AD166" s="41" t="s">
        <v>292</v>
      </c>
      <c r="AE166" s="41"/>
      <c r="AF166" s="41"/>
      <c r="AG166" s="41"/>
      <c r="AH166" s="63"/>
      <c r="AI166" s="41"/>
      <c r="AJ166" s="41"/>
      <c r="AK166" s="41"/>
      <c r="AL166" s="41"/>
      <c r="AM166" s="41"/>
      <c r="AN166" s="41"/>
      <c r="AP166" s="41"/>
      <c r="AQ166" s="61"/>
      <c r="AR166" s="97"/>
      <c r="AS166" s="97"/>
      <c r="AT166" s="97"/>
      <c r="AU166" s="97"/>
      <c r="AV166" s="97"/>
      <c r="AW166" s="97"/>
      <c r="AX166" s="97"/>
      <c r="AY166" s="97"/>
      <c r="AZ166" s="41"/>
      <c r="BA166" s="41"/>
    </row>
    <row r="167" spans="4:53" ht="18.75" customHeight="1" x14ac:dyDescent="0.15">
      <c r="U167" s="41"/>
      <c r="V167" s="41"/>
      <c r="W167" s="41"/>
      <c r="Z167" s="41"/>
      <c r="AA167" s="41" t="s">
        <v>326</v>
      </c>
      <c r="AB167" s="63" t="s">
        <v>325</v>
      </c>
      <c r="AC167" s="41"/>
      <c r="AD167" s="41" t="s">
        <v>293</v>
      </c>
      <c r="AE167" s="41" t="s">
        <v>294</v>
      </c>
      <c r="AF167" s="63" t="s">
        <v>295</v>
      </c>
      <c r="AG167" s="41" t="s">
        <v>293</v>
      </c>
      <c r="AH167" s="41" t="s">
        <v>294</v>
      </c>
      <c r="AI167" s="63" t="s">
        <v>295</v>
      </c>
      <c r="AJ167" s="41"/>
      <c r="AK167" s="41" t="s">
        <v>298</v>
      </c>
      <c r="AL167" s="41"/>
      <c r="AM167" s="41"/>
      <c r="AN167" s="41"/>
      <c r="AP167" s="41"/>
      <c r="AQ167" s="61"/>
      <c r="AR167" s="97"/>
      <c r="AS167" s="97"/>
      <c r="AT167" s="97"/>
      <c r="AU167" s="97"/>
      <c r="AV167" s="97"/>
      <c r="AW167" s="97"/>
      <c r="AX167" s="97"/>
      <c r="AY167" s="97"/>
      <c r="AZ167" s="41" t="s">
        <v>341</v>
      </c>
      <c r="BA167" s="41" t="s">
        <v>342</v>
      </c>
    </row>
    <row r="168" spans="4:53" ht="18.75" customHeight="1" x14ac:dyDescent="0.15">
      <c r="U168" s="41"/>
      <c r="V168" s="41"/>
      <c r="W168" s="41"/>
      <c r="Z168" s="41">
        <v>1</v>
      </c>
      <c r="AA168" s="41" t="str">
        <f t="shared" ref="AA168:AA172" si="357">AL169</f>
        <v/>
      </c>
      <c r="AB168" s="63" t="str">
        <f t="shared" ref="AB168:AB172" si="358">AN169</f>
        <v/>
      </c>
      <c r="AC168" s="41"/>
      <c r="AD168" s="41" t="s">
        <v>257</v>
      </c>
      <c r="AE168" s="63" t="s">
        <v>333</v>
      </c>
      <c r="AF168" s="41" t="s">
        <v>333</v>
      </c>
      <c r="AG168" s="63" t="s">
        <v>262</v>
      </c>
      <c r="AH168" s="63" t="s">
        <v>325</v>
      </c>
      <c r="AI168" s="41" t="s">
        <v>335</v>
      </c>
      <c r="AJ168" s="41"/>
      <c r="AK168" s="41" t="s">
        <v>257</v>
      </c>
      <c r="AL168" s="41"/>
      <c r="AM168" s="41" t="s">
        <v>336</v>
      </c>
      <c r="AN168" s="41"/>
      <c r="AP168" s="41"/>
      <c r="AQ168" s="61" t="s">
        <v>284</v>
      </c>
      <c r="AR168" s="61" t="s">
        <v>285</v>
      </c>
      <c r="AS168" s="197" t="s">
        <v>286</v>
      </c>
      <c r="AT168" s="197"/>
      <c r="AU168" s="197"/>
      <c r="AV168" s="197"/>
      <c r="AW168" s="197"/>
      <c r="AX168" s="197"/>
      <c r="AY168" s="97" t="s">
        <v>289</v>
      </c>
      <c r="AZ168" s="195" t="str">
        <f>IF($D168="","",IF($D168&gt;1499,0,1))</f>
        <v/>
      </c>
      <c r="BA168" s="41" t="str">
        <f>IF($P168="","",IF(VALUE($P168)&gt;59,1,0))</f>
        <v/>
      </c>
    </row>
    <row r="169" spans="4:53" ht="18.75" customHeight="1" x14ac:dyDescent="0.15">
      <c r="U169" s="41"/>
      <c r="V169" s="41"/>
      <c r="W169" s="41"/>
      <c r="Z169" s="41">
        <v>2</v>
      </c>
      <c r="AA169" s="41" t="str">
        <f t="shared" si="357"/>
        <v/>
      </c>
      <c r="AB169" s="63" t="str">
        <f t="shared" si="358"/>
        <v/>
      </c>
      <c r="AC169" s="41"/>
      <c r="AD169" s="41" t="str">
        <f>IF(AF169="","",RANK(AF169,$AF$169:$AF$194,1))</f>
        <v/>
      </c>
      <c r="AE169" s="63" t="str">
        <f>IF(COUNTIF($AF$169:AF169,AF169)=1,AD169,AD169+COUNTIF($AF$169:AF169,AF169)-1)</f>
        <v/>
      </c>
      <c r="AF169" s="41" t="str">
        <f t="shared" ref="AF169:AF193" si="359">IF(OR(N168="",U168&lt;&gt;""),"",N168*60+P168+R168/100)</f>
        <v/>
      </c>
      <c r="AG169" s="63"/>
      <c r="AH169" s="63"/>
      <c r="AI169" s="41"/>
      <c r="AJ169" s="41"/>
      <c r="AK169" s="41">
        <v>1</v>
      </c>
      <c r="AL169" s="41" t="str">
        <f>IFERROR(VLOOKUP(AK169,$AE$169:$AF$194,2,FALSE),"")</f>
        <v/>
      </c>
      <c r="AM169" s="41">
        <v>1</v>
      </c>
      <c r="AN169" s="41" t="str">
        <f>IFERROR(VLOOKUP(AM169,$AH$169:$AI$194,2,FALSE),"")</f>
        <v/>
      </c>
      <c r="AP169" s="41"/>
      <c r="AQ169" s="61"/>
      <c r="AR169" s="97"/>
      <c r="AS169" s="97" t="s">
        <v>240</v>
      </c>
      <c r="AT169" s="97" t="s">
        <v>247</v>
      </c>
      <c r="AU169" s="97" t="s">
        <v>291</v>
      </c>
      <c r="AV169" s="97" t="s">
        <v>242</v>
      </c>
      <c r="AW169" s="97" t="s">
        <v>241</v>
      </c>
      <c r="AX169" s="97" t="s">
        <v>163</v>
      </c>
      <c r="AY169" s="97"/>
      <c r="AZ169" s="196"/>
      <c r="BA169" s="41" t="str">
        <f t="shared" ref="BA169:BA201" si="360">IF($P169="","",IF(VALUE($P169)&gt;59,1,0))</f>
        <v/>
      </c>
    </row>
    <row r="170" spans="4:53" ht="18.75" customHeight="1" x14ac:dyDescent="0.15">
      <c r="U170" s="41"/>
      <c r="V170" s="41"/>
      <c r="W170" s="41"/>
      <c r="Z170" s="41">
        <v>3</v>
      </c>
      <c r="AA170" s="41" t="str">
        <f t="shared" si="357"/>
        <v/>
      </c>
      <c r="AB170" s="63" t="str">
        <f t="shared" si="358"/>
        <v/>
      </c>
      <c r="AC170" s="41"/>
      <c r="AD170" s="41"/>
      <c r="AE170" s="63"/>
      <c r="AF170" s="41"/>
      <c r="AG170" s="63" t="str">
        <f>IF(AI170="","",RANK(AI170,$AI$170:$AI$194,1))</f>
        <v/>
      </c>
      <c r="AH170" s="63" t="str">
        <f>IF(COUNTIF($AI$170:AI170,AI170)=1,AG170,AG170+COUNTIF($AI$170:AI170,AI170)-1)</f>
        <v/>
      </c>
      <c r="AI170" s="41" t="str">
        <f t="shared" ref="AI170:AI194" si="361">IF(OR(N169="",U168&lt;&gt;""),"",N169*60+P169+R169/100)</f>
        <v/>
      </c>
      <c r="AJ170" s="41"/>
      <c r="AK170" s="41">
        <v>2</v>
      </c>
      <c r="AL170" s="41" t="str">
        <f t="shared" ref="AL170:AL172" si="362">IFERROR(VLOOKUP(AK170,$AE$169:$AF$194,2,FALSE),"")</f>
        <v/>
      </c>
      <c r="AM170" s="41">
        <v>2</v>
      </c>
      <c r="AN170" s="41" t="str">
        <f t="shared" ref="AN170:AN173" si="363">IFERROR(VLOOKUP(AM170,$AH$169:$AI$194,2,FALSE),"")</f>
        <v/>
      </c>
      <c r="AP170" s="41"/>
      <c r="AQ170" s="61"/>
      <c r="AR170" s="97"/>
      <c r="AS170" s="97"/>
      <c r="AT170" s="97"/>
      <c r="AU170" s="97"/>
      <c r="AV170" s="97"/>
      <c r="AW170" s="97"/>
      <c r="AX170" s="97"/>
      <c r="AY170" s="97"/>
      <c r="AZ170" s="195" t="str">
        <f t="shared" ref="AZ170" si="364">IF($D170="","",IF($D170&gt;1499,0,1))</f>
        <v/>
      </c>
      <c r="BA170" s="41" t="str">
        <f t="shared" si="360"/>
        <v/>
      </c>
    </row>
    <row r="171" spans="4:53" ht="18.75" customHeight="1" x14ac:dyDescent="0.15">
      <c r="U171" s="41"/>
      <c r="V171" s="41"/>
      <c r="W171" s="41"/>
      <c r="Z171" s="41">
        <v>4</v>
      </c>
      <c r="AA171" s="41" t="str">
        <f t="shared" si="357"/>
        <v/>
      </c>
      <c r="AB171" s="63" t="str">
        <f t="shared" si="358"/>
        <v/>
      </c>
      <c r="AC171" s="41"/>
      <c r="AD171" s="41" t="str">
        <f t="shared" ref="AD171" si="365">IF(AF171="","",RANK(AF171,$AF$169:$AF$194,1))</f>
        <v/>
      </c>
      <c r="AE171" s="63" t="e">
        <f>IF(COUNTIF($AF$169:AF171,AF171)=1,AD171,AD171+COUNTIF($AF$169:AF171,AF171)-1)</f>
        <v>#VALUE!</v>
      </c>
      <c r="AF171" s="41" t="str">
        <f t="shared" si="359"/>
        <v/>
      </c>
      <c r="AG171" s="63"/>
      <c r="AH171" s="63"/>
      <c r="AI171" s="41"/>
      <c r="AJ171" s="41"/>
      <c r="AK171" s="41">
        <v>3</v>
      </c>
      <c r="AL171" s="41" t="str">
        <f t="shared" si="362"/>
        <v/>
      </c>
      <c r="AM171" s="41">
        <v>3</v>
      </c>
      <c r="AN171" s="41" t="str">
        <f t="shared" si="363"/>
        <v/>
      </c>
      <c r="AP171" s="41"/>
      <c r="AQ171" s="61"/>
      <c r="AR171" s="97"/>
      <c r="AS171" s="97"/>
      <c r="AT171" s="97"/>
      <c r="AU171" s="97"/>
      <c r="AV171" s="97"/>
      <c r="AW171" s="97"/>
      <c r="AX171" s="97"/>
      <c r="AY171" s="97"/>
      <c r="AZ171" s="196"/>
      <c r="BA171" s="41" t="str">
        <f t="shared" si="360"/>
        <v/>
      </c>
    </row>
    <row r="172" spans="4:53" ht="18.75" customHeight="1" x14ac:dyDescent="0.15">
      <c r="U172" s="41"/>
      <c r="V172" s="41"/>
      <c r="W172" s="41"/>
      <c r="Z172" s="41">
        <v>5</v>
      </c>
      <c r="AA172" s="41" t="str">
        <f t="shared" si="357"/>
        <v/>
      </c>
      <c r="AB172" s="63" t="str">
        <f t="shared" si="358"/>
        <v/>
      </c>
      <c r="AC172" s="41"/>
      <c r="AD172" s="41"/>
      <c r="AE172" s="63"/>
      <c r="AF172" s="41"/>
      <c r="AG172" s="63" t="str">
        <f t="shared" ref="AG172" si="366">IF(AI172="","",RANK(AI172,$AI$170:$AI$194,1))</f>
        <v/>
      </c>
      <c r="AH172" s="63" t="e">
        <f>IF(COUNTIF($AI$170:AI172,AI172)=1,AG172,AG172+COUNTIF($AI$170:AI172,AI172)-1)</f>
        <v>#VALUE!</v>
      </c>
      <c r="AI172" s="41" t="str">
        <f t="shared" si="361"/>
        <v/>
      </c>
      <c r="AJ172" s="41"/>
      <c r="AK172" s="41">
        <v>4</v>
      </c>
      <c r="AL172" s="41" t="str">
        <f t="shared" si="362"/>
        <v/>
      </c>
      <c r="AM172" s="41">
        <v>4</v>
      </c>
      <c r="AN172" s="41" t="str">
        <f t="shared" si="363"/>
        <v/>
      </c>
      <c r="AP172" s="41"/>
      <c r="AQ172" s="61"/>
      <c r="AR172" s="97"/>
      <c r="AS172" s="97"/>
      <c r="AT172" s="97"/>
      <c r="AU172" s="97"/>
      <c r="AV172" s="97"/>
      <c r="AW172" s="97"/>
      <c r="AX172" s="97"/>
      <c r="AY172" s="97"/>
      <c r="AZ172" s="195" t="str">
        <f t="shared" ref="AZ172" si="367">IF($D172="","",IF($D172&gt;1499,0,1))</f>
        <v/>
      </c>
      <c r="BA172" s="41" t="str">
        <f t="shared" si="360"/>
        <v/>
      </c>
    </row>
    <row r="173" spans="4:53" ht="18.75" customHeight="1" x14ac:dyDescent="0.15">
      <c r="U173" s="41"/>
      <c r="V173" s="41"/>
      <c r="W173" s="41"/>
      <c r="Z173" s="41"/>
      <c r="AA173" s="41"/>
      <c r="AB173" s="63"/>
      <c r="AC173" s="41"/>
      <c r="AD173" s="41" t="str">
        <f t="shared" ref="AD173" si="368">IF(AF173="","",RANK(AF173,$AF$169:$AF$194,1))</f>
        <v/>
      </c>
      <c r="AE173" s="63" t="e">
        <f>IF(COUNTIF($AF$169:AF173,AF173)=1,AD173,AD173+COUNTIF($AF$169:AF173,AF173)-1)</f>
        <v>#VALUE!</v>
      </c>
      <c r="AF173" s="41" t="str">
        <f t="shared" si="359"/>
        <v/>
      </c>
      <c r="AG173" s="63"/>
      <c r="AH173" s="63"/>
      <c r="AI173" s="41"/>
      <c r="AJ173" s="41"/>
      <c r="AK173" s="41">
        <v>5</v>
      </c>
      <c r="AL173" s="41" t="str">
        <f>IFERROR(VLOOKUP(AK173,$AE$169:$AF$194,2,FALSE),"")</f>
        <v/>
      </c>
      <c r="AM173" s="41">
        <v>5</v>
      </c>
      <c r="AN173" s="41" t="str">
        <f t="shared" si="363"/>
        <v/>
      </c>
      <c r="AP173" s="41"/>
      <c r="AQ173" s="61"/>
      <c r="AR173" s="97">
        <f>IF(D168="",0,IF( 登録データ!$Q$58=0,0,IF(VLOOKUP(D168, 登録データ!$A$3:$Z$2500,16,FALSE)=1,0,1)))</f>
        <v>0</v>
      </c>
      <c r="AS173" s="97">
        <f>IF(D168="",1,0)</f>
        <v>1</v>
      </c>
      <c r="AT173" s="97">
        <f>IF(E168="",1,0)</f>
        <v>1</v>
      </c>
      <c r="AU173" s="97" t="e">
        <f>IF(#REF!="",1,0)</f>
        <v>#REF!</v>
      </c>
      <c r="AV173" s="97">
        <f>IF(G168="",1,0)</f>
        <v>1</v>
      </c>
      <c r="AW173" s="97">
        <f>IF(F168="",1,0)</f>
        <v>1</v>
      </c>
      <c r="AX173" s="97" t="e">
        <f>SUM(AS173:AW173)</f>
        <v>#REF!</v>
      </c>
      <c r="AY173" s="97">
        <f>IF('様式1(女子)'!$D$16="",IF((COUNTIF($D$64:$D$89,D168)+COUNTIF($D$112:$D$137,D168))&lt;&gt;0,1,0),IF((COUNTIF($D$16:$D$41,D168)+COUNTIF($D$64:$D$89,D168)+COUNTIF($D$112:$D$137,D168))&lt;&gt;0,1,0))</f>
        <v>0</v>
      </c>
      <c r="AZ173" s="196"/>
      <c r="BA173" s="41" t="str">
        <f t="shared" si="360"/>
        <v/>
      </c>
    </row>
    <row r="174" spans="4:53" ht="18.75" customHeight="1" x14ac:dyDescent="0.15">
      <c r="U174" s="41"/>
      <c r="V174" s="41"/>
      <c r="W174" s="41"/>
      <c r="Z174" s="41"/>
      <c r="AA174" s="41"/>
      <c r="AB174" s="63"/>
      <c r="AC174" s="41"/>
      <c r="AD174" s="41"/>
      <c r="AE174" s="63"/>
      <c r="AF174" s="41"/>
      <c r="AG174" s="63" t="str">
        <f t="shared" ref="AG174" si="369">IF(AI174="","",RANK(AI174,$AI$170:$AI$194,1))</f>
        <v/>
      </c>
      <c r="AH174" s="63" t="e">
        <f>IF(COUNTIF($AI$170:AI174,AI174)=1,AG174,AG174+COUNTIF($AI$170:AI174,AI174)-1)</f>
        <v>#VALUE!</v>
      </c>
      <c r="AI174" s="41" t="str">
        <f t="shared" si="361"/>
        <v/>
      </c>
      <c r="AJ174" s="41"/>
      <c r="AK174" s="41"/>
      <c r="AL174" s="41"/>
      <c r="AM174" s="41"/>
      <c r="AN174" s="41"/>
      <c r="AP174" s="41"/>
      <c r="AQ174" s="61"/>
      <c r="AR174" s="97"/>
      <c r="AS174" s="97"/>
      <c r="AT174" s="97"/>
      <c r="AU174" s="97"/>
      <c r="AV174" s="97"/>
      <c r="AW174" s="97"/>
      <c r="AX174" s="97"/>
      <c r="AY174" s="97"/>
      <c r="AZ174" s="195" t="str">
        <f t="shared" ref="AZ174" si="370">IF($D174="","",IF($D174&gt;1499,0,1))</f>
        <v/>
      </c>
      <c r="BA174" s="41" t="str">
        <f t="shared" si="360"/>
        <v/>
      </c>
    </row>
    <row r="175" spans="4:53" ht="18.75" customHeight="1" x14ac:dyDescent="0.15">
      <c r="U175" s="41"/>
      <c r="V175" s="41"/>
      <c r="W175" s="41"/>
      <c r="Z175" s="41"/>
      <c r="AA175" s="41"/>
      <c r="AB175" s="63"/>
      <c r="AC175" s="41"/>
      <c r="AD175" s="41" t="str">
        <f t="shared" ref="AD175" si="371">IF(AF175="","",RANK(AF175,$AF$169:$AF$194,1))</f>
        <v/>
      </c>
      <c r="AE175" s="63" t="e">
        <f>IF(COUNTIF($AF$169:AF175,AF175)=1,AD175,AD175+COUNTIF($AF$169:AF175,AF175)-1)</f>
        <v>#VALUE!</v>
      </c>
      <c r="AF175" s="41" t="str">
        <f t="shared" si="359"/>
        <v/>
      </c>
      <c r="AG175" s="63"/>
      <c r="AH175" s="63"/>
      <c r="AI175" s="41"/>
      <c r="AJ175" s="41"/>
      <c r="AK175" s="41"/>
      <c r="AL175" s="41"/>
      <c r="AM175" s="41"/>
      <c r="AN175" s="41"/>
      <c r="AP175" s="41"/>
      <c r="AQ175" s="61"/>
      <c r="AR175" s="97">
        <f>IF(D170="",0,IF( 登録データ!$Q$58=0,0,IF(VLOOKUP(D170, 登録データ!$A$3:$Z$2500,16,FALSE)=1,0,1)))</f>
        <v>0</v>
      </c>
      <c r="AS175" s="97">
        <f t="shared" ref="AS175" si="372">IF(D170="",1,0)</f>
        <v>1</v>
      </c>
      <c r="AT175" s="97">
        <f t="shared" ref="AT175" si="373">IF(E171="",1,0)</f>
        <v>1</v>
      </c>
      <c r="AU175" s="97">
        <f t="shared" ref="AU175" si="374">IF(E170="",1,0)</f>
        <v>1</v>
      </c>
      <c r="AV175" s="97">
        <f t="shared" ref="AV175" si="375">IF(G170="",1,0)</f>
        <v>1</v>
      </c>
      <c r="AW175" s="97">
        <f t="shared" ref="AW175" si="376">IF(F170="",1,0)</f>
        <v>1</v>
      </c>
      <c r="AX175" s="97">
        <f t="shared" ref="AX175" si="377">SUM(AS175:AW175)</f>
        <v>5</v>
      </c>
      <c r="AY175" s="97">
        <f>IF('様式1(女子)'!$D$16="",IF((COUNTIF($D$64:$D$89,D170)+COUNTIF($D$112:$D$137,D170))&lt;&gt;0,1,0),IF((COUNTIF($D$16:$D$41,D170)+COUNTIF($D$64:$D$89,D170)+COUNTIF($D$112:$D$137,D170))&lt;&gt;0,1,0))</f>
        <v>0</v>
      </c>
      <c r="AZ175" s="196"/>
      <c r="BA175" s="41" t="str">
        <f t="shared" si="360"/>
        <v/>
      </c>
    </row>
    <row r="176" spans="4:53" ht="18.75" customHeight="1" x14ac:dyDescent="0.15">
      <c r="U176" s="41"/>
      <c r="V176" s="41"/>
      <c r="W176" s="41"/>
      <c r="Z176" s="41"/>
      <c r="AA176" s="41"/>
      <c r="AB176" s="63"/>
      <c r="AC176" s="41"/>
      <c r="AD176" s="41"/>
      <c r="AE176" s="63"/>
      <c r="AF176" s="41"/>
      <c r="AG176" s="63" t="str">
        <f t="shared" ref="AG176" si="378">IF(AI176="","",RANK(AI176,$AI$170:$AI$194,1))</f>
        <v/>
      </c>
      <c r="AH176" s="63" t="e">
        <f>IF(COUNTIF($AI$170:AI176,AI176)=1,AG176,AG176+COUNTIF($AI$170:AI176,AI176)-1)</f>
        <v>#VALUE!</v>
      </c>
      <c r="AI176" s="41" t="str">
        <f t="shared" si="361"/>
        <v/>
      </c>
      <c r="AJ176" s="41"/>
      <c r="AK176" s="41"/>
      <c r="AL176" s="41"/>
      <c r="AM176" s="41"/>
      <c r="AN176" s="41"/>
      <c r="AP176" s="41"/>
      <c r="AQ176" s="61"/>
      <c r="AR176" s="97"/>
      <c r="AS176" s="97"/>
      <c r="AT176" s="97"/>
      <c r="AU176" s="97"/>
      <c r="AV176" s="97"/>
      <c r="AW176" s="97"/>
      <c r="AX176" s="97"/>
      <c r="AY176" s="97"/>
      <c r="AZ176" s="195" t="str">
        <f t="shared" ref="AZ176" si="379">IF($D176="","",IF($D176&gt;1499,0,1))</f>
        <v/>
      </c>
      <c r="BA176" s="41" t="str">
        <f t="shared" si="360"/>
        <v/>
      </c>
    </row>
    <row r="177" spans="21:53" ht="18.75" customHeight="1" x14ac:dyDescent="0.15">
      <c r="U177" s="41"/>
      <c r="V177" s="41"/>
      <c r="W177" s="41"/>
      <c r="Z177" s="41"/>
      <c r="AA177" s="41"/>
      <c r="AB177" s="63"/>
      <c r="AC177" s="41"/>
      <c r="AD177" s="41" t="str">
        <f t="shared" ref="AD177" si="380">IF(AF177="","",RANK(AF177,$AF$169:$AF$194,1))</f>
        <v/>
      </c>
      <c r="AE177" s="63" t="e">
        <f>IF(COUNTIF($AF$169:AF177,AF177)=1,AD177,AD177+COUNTIF($AF$169:AF177,AF177)-1)</f>
        <v>#VALUE!</v>
      </c>
      <c r="AF177" s="41" t="str">
        <f t="shared" si="359"/>
        <v/>
      </c>
      <c r="AG177" s="63"/>
      <c r="AH177" s="63"/>
      <c r="AI177" s="41"/>
      <c r="AJ177" s="41"/>
      <c r="AK177" s="41"/>
      <c r="AL177" s="41"/>
      <c r="AM177" s="41"/>
      <c r="AN177" s="41"/>
      <c r="AP177" s="41"/>
      <c r="AQ177" s="61"/>
      <c r="AR177" s="97">
        <f>IF(D172="",0,IF( 登録データ!$Q$58=0,0,IF(VLOOKUP(D172, 登録データ!$A$3:$Z$2500,16,FALSE)=1,0,1)))</f>
        <v>0</v>
      </c>
      <c r="AS177" s="97">
        <f t="shared" ref="AS177" si="381">IF(D172="",1,0)</f>
        <v>1</v>
      </c>
      <c r="AT177" s="97">
        <f t="shared" ref="AT177" si="382">IF(E173="",1,0)</f>
        <v>1</v>
      </c>
      <c r="AU177" s="97">
        <f t="shared" ref="AU177" si="383">IF(E172="",1,0)</f>
        <v>1</v>
      </c>
      <c r="AV177" s="97">
        <f t="shared" ref="AV177" si="384">IF(G172="",1,0)</f>
        <v>1</v>
      </c>
      <c r="AW177" s="97">
        <f t="shared" ref="AW177" si="385">IF(F172="",1,0)</f>
        <v>1</v>
      </c>
      <c r="AX177" s="97">
        <f t="shared" ref="AX177" si="386">SUM(AS177:AW177)</f>
        <v>5</v>
      </c>
      <c r="AY177" s="97">
        <f>IF('様式1(女子)'!$D$16="",IF((COUNTIF($D$64:$D$89,D172)+COUNTIF($D$112:$D$137,D172))&lt;&gt;0,1,0),IF((COUNTIF($D$16:$D$41,D172)+COUNTIF($D$64:$D$89,D172)+COUNTIF($D$112:$D$137,D172))&lt;&gt;0,1,0))</f>
        <v>0</v>
      </c>
      <c r="AZ177" s="196"/>
      <c r="BA177" s="41" t="str">
        <f t="shared" si="360"/>
        <v/>
      </c>
    </row>
    <row r="178" spans="21:53" ht="18.75" customHeight="1" x14ac:dyDescent="0.15">
      <c r="U178" s="41"/>
      <c r="V178" s="41"/>
      <c r="W178" s="41"/>
      <c r="Z178" s="41"/>
      <c r="AA178" s="41"/>
      <c r="AB178" s="63"/>
      <c r="AC178" s="41"/>
      <c r="AD178" s="41"/>
      <c r="AE178" s="63"/>
      <c r="AF178" s="41"/>
      <c r="AG178" s="63" t="str">
        <f t="shared" ref="AG178" si="387">IF(AI178="","",RANK(AI178,$AI$170:$AI$194,1))</f>
        <v/>
      </c>
      <c r="AH178" s="63" t="e">
        <f>IF(COUNTIF($AI$170:AI178,AI178)=1,AG178,AG178+COUNTIF($AI$170:AI178,AI178)-1)</f>
        <v>#VALUE!</v>
      </c>
      <c r="AI178" s="41" t="str">
        <f t="shared" si="361"/>
        <v/>
      </c>
      <c r="AJ178" s="41"/>
      <c r="AK178" s="41"/>
      <c r="AL178" s="41"/>
      <c r="AM178" s="41"/>
      <c r="AN178" s="41"/>
      <c r="AP178" s="41"/>
      <c r="AQ178" s="61"/>
      <c r="AR178" s="97"/>
      <c r="AS178" s="97"/>
      <c r="AT178" s="97"/>
      <c r="AU178" s="97"/>
      <c r="AV178" s="97"/>
      <c r="AW178" s="97"/>
      <c r="AX178" s="97"/>
      <c r="AY178" s="97"/>
      <c r="AZ178" s="195" t="str">
        <f t="shared" ref="AZ178" si="388">IF($D178="","",IF($D178&gt;1499,0,1))</f>
        <v/>
      </c>
      <c r="BA178" s="41" t="str">
        <f t="shared" si="360"/>
        <v/>
      </c>
    </row>
    <row r="179" spans="21:53" ht="18.75" customHeight="1" x14ac:dyDescent="0.15">
      <c r="U179" s="41"/>
      <c r="V179" s="41"/>
      <c r="W179" s="41"/>
      <c r="Z179" s="41"/>
      <c r="AA179" s="41"/>
      <c r="AB179" s="63"/>
      <c r="AC179" s="41"/>
      <c r="AD179" s="41" t="str">
        <f t="shared" ref="AD179" si="389">IF(AF179="","",RANK(AF179,$AF$169:$AF$194,1))</f>
        <v/>
      </c>
      <c r="AE179" s="63" t="e">
        <f>IF(COUNTIF($AF$169:AF179,AF179)=1,AD179,AD179+COUNTIF($AF$169:AF179,AF179)-1)</f>
        <v>#VALUE!</v>
      </c>
      <c r="AF179" s="41" t="str">
        <f t="shared" si="359"/>
        <v/>
      </c>
      <c r="AG179" s="63"/>
      <c r="AH179" s="63"/>
      <c r="AI179" s="41"/>
      <c r="AJ179" s="41"/>
      <c r="AK179" s="41"/>
      <c r="AL179" s="41"/>
      <c r="AM179" s="41"/>
      <c r="AN179" s="41"/>
      <c r="AP179" s="41"/>
      <c r="AQ179" s="61"/>
      <c r="AR179" s="97">
        <f>IF(D174="",0,IF( 登録データ!$Q$58=0,0,IF(VLOOKUP(D174, 登録データ!$A$3:$Z$2500,16,FALSE)=1,0,1)))</f>
        <v>0</v>
      </c>
      <c r="AS179" s="97">
        <f t="shared" ref="AS179" si="390">IF(D174="",1,0)</f>
        <v>1</v>
      </c>
      <c r="AT179" s="97">
        <f t="shared" ref="AT179" si="391">IF(E175="",1,0)</f>
        <v>1</v>
      </c>
      <c r="AU179" s="97">
        <f t="shared" ref="AU179" si="392">IF(E174="",1,0)</f>
        <v>1</v>
      </c>
      <c r="AV179" s="97">
        <f t="shared" ref="AV179" si="393">IF(G174="",1,0)</f>
        <v>1</v>
      </c>
      <c r="AW179" s="97">
        <f t="shared" ref="AW179" si="394">IF(F174="",1,0)</f>
        <v>1</v>
      </c>
      <c r="AX179" s="97">
        <f t="shared" ref="AX179" si="395">SUM(AS179:AW179)</f>
        <v>5</v>
      </c>
      <c r="AY179" s="97">
        <f>IF('様式1(女子)'!$D$16="",IF((COUNTIF($D$64:$D$89,D174)+COUNTIF($D$112:$D$137,D174))&lt;&gt;0,1,0),IF((COUNTIF($D$16:$D$41,D174)+COUNTIF($D$64:$D$89,D174)+COUNTIF($D$112:$D$137,D174))&lt;&gt;0,1,0))</f>
        <v>0</v>
      </c>
      <c r="AZ179" s="196"/>
      <c r="BA179" s="41" t="str">
        <f t="shared" si="360"/>
        <v/>
      </c>
    </row>
    <row r="180" spans="21:53" ht="18.75" customHeight="1" x14ac:dyDescent="0.15">
      <c r="U180" s="41"/>
      <c r="V180" s="41"/>
      <c r="W180" s="41"/>
      <c r="Z180" s="41"/>
      <c r="AA180" s="41"/>
      <c r="AB180" s="63"/>
      <c r="AC180" s="41"/>
      <c r="AD180" s="41"/>
      <c r="AE180" s="63"/>
      <c r="AF180" s="41"/>
      <c r="AG180" s="63" t="str">
        <f t="shared" ref="AG180" si="396">IF(AI180="","",RANK(AI180,$AI$170:$AI$194,1))</f>
        <v/>
      </c>
      <c r="AH180" s="63" t="e">
        <f>IF(COUNTIF($AI$170:AI180,AI180)=1,AG180,AG180+COUNTIF($AI$170:AI180,AI180)-1)</f>
        <v>#VALUE!</v>
      </c>
      <c r="AI180" s="41" t="str">
        <f t="shared" si="361"/>
        <v/>
      </c>
      <c r="AJ180" s="41"/>
      <c r="AK180" s="41"/>
      <c r="AL180" s="41"/>
      <c r="AM180" s="41"/>
      <c r="AN180" s="41"/>
      <c r="AP180" s="41"/>
      <c r="AQ180" s="61"/>
      <c r="AR180" s="97"/>
      <c r="AS180" s="97"/>
      <c r="AT180" s="97"/>
      <c r="AU180" s="97"/>
      <c r="AV180" s="97"/>
      <c r="AW180" s="97"/>
      <c r="AX180" s="97"/>
      <c r="AY180" s="97"/>
      <c r="AZ180" s="195" t="str">
        <f t="shared" ref="AZ180" si="397">IF($D180="","",IF($D180&gt;1499,0,1))</f>
        <v/>
      </c>
      <c r="BA180" s="41" t="str">
        <f t="shared" si="360"/>
        <v/>
      </c>
    </row>
    <row r="181" spans="21:53" ht="18.75" customHeight="1" x14ac:dyDescent="0.15">
      <c r="U181" s="41"/>
      <c r="V181" s="41"/>
      <c r="W181" s="41"/>
      <c r="Z181" s="41"/>
      <c r="AA181" s="41"/>
      <c r="AB181" s="63"/>
      <c r="AC181" s="41"/>
      <c r="AD181" s="41" t="str">
        <f t="shared" ref="AD181" si="398">IF(AF181="","",RANK(AF181,$AF$169:$AF$194,1))</f>
        <v/>
      </c>
      <c r="AE181" s="63" t="e">
        <f>IF(COUNTIF($AF$169:AF181,AF181)=1,AD181,AD181+COUNTIF($AF$169:AF181,AF181)-1)</f>
        <v>#VALUE!</v>
      </c>
      <c r="AF181" s="41" t="str">
        <f t="shared" si="359"/>
        <v/>
      </c>
      <c r="AG181" s="63"/>
      <c r="AH181" s="63"/>
      <c r="AI181" s="41"/>
      <c r="AJ181" s="41"/>
      <c r="AK181" s="41"/>
      <c r="AL181" s="41"/>
      <c r="AM181" s="41"/>
      <c r="AN181" s="41"/>
      <c r="AP181" s="41"/>
      <c r="AQ181" s="61"/>
      <c r="AR181" s="97">
        <f>IF(D176="",0,IF( 登録データ!$Q$58=0,0,IF(VLOOKUP(D176, 登録データ!$A$3:$Z$2500,16,FALSE)=1,0,1)))</f>
        <v>0</v>
      </c>
      <c r="AS181" s="97">
        <f t="shared" ref="AS181" si="399">IF(D176="",1,0)</f>
        <v>1</v>
      </c>
      <c r="AT181" s="97">
        <f t="shared" ref="AT181" si="400">IF(E177="",1,0)</f>
        <v>1</v>
      </c>
      <c r="AU181" s="97">
        <f t="shared" ref="AU181" si="401">IF(E176="",1,0)</f>
        <v>1</v>
      </c>
      <c r="AV181" s="97">
        <f t="shared" ref="AV181" si="402">IF(G176="",1,0)</f>
        <v>1</v>
      </c>
      <c r="AW181" s="97">
        <f t="shared" ref="AW181" si="403">IF(F176="",1,0)</f>
        <v>1</v>
      </c>
      <c r="AX181" s="97">
        <f t="shared" ref="AX181" si="404">SUM(AS181:AW181)</f>
        <v>5</v>
      </c>
      <c r="AY181" s="97">
        <f>IF('様式1(女子)'!$D$16="",IF((COUNTIF($D$64:$D$89,D176)+COUNTIF($D$112:$D$137,D176))&lt;&gt;0,1,0),IF((COUNTIF($D$16:$D$41,D176)+COUNTIF($D$64:$D$89,D176)+COUNTIF($D$112:$D$137,D176))&lt;&gt;0,1,0))</f>
        <v>0</v>
      </c>
      <c r="AZ181" s="196"/>
      <c r="BA181" s="41" t="str">
        <f t="shared" si="360"/>
        <v/>
      </c>
    </row>
    <row r="182" spans="21:53" ht="18.75" customHeight="1" x14ac:dyDescent="0.15">
      <c r="U182" s="41"/>
      <c r="V182" s="41"/>
      <c r="W182" s="41"/>
      <c r="Z182" s="41" t="s">
        <v>163</v>
      </c>
      <c r="AA182" s="41">
        <f>SUM(AA168:AA172)</f>
        <v>0</v>
      </c>
      <c r="AB182" s="63">
        <f>SUM(AB168:AB172)</f>
        <v>0</v>
      </c>
      <c r="AC182" s="41"/>
      <c r="AD182" s="41"/>
      <c r="AE182" s="63"/>
      <c r="AF182" s="41"/>
      <c r="AG182" s="63" t="str">
        <f t="shared" ref="AG182" si="405">IF(AI182="","",RANK(AI182,$AI$170:$AI$194,1))</f>
        <v/>
      </c>
      <c r="AH182" s="63" t="e">
        <f>IF(COUNTIF($AI$170:AI182,AI182)=1,AG182,AG182+COUNTIF($AI$170:AI182,AI182)-1)</f>
        <v>#VALUE!</v>
      </c>
      <c r="AI182" s="41" t="str">
        <f t="shared" si="361"/>
        <v/>
      </c>
      <c r="AJ182" s="41"/>
      <c r="AK182" s="41"/>
      <c r="AL182" s="41"/>
      <c r="AM182" s="41"/>
      <c r="AN182" s="41"/>
      <c r="AP182" s="41"/>
      <c r="AQ182" s="61"/>
      <c r="AR182" s="97"/>
      <c r="AS182" s="97"/>
      <c r="AT182" s="97"/>
      <c r="AU182" s="97"/>
      <c r="AV182" s="97"/>
      <c r="AW182" s="97"/>
      <c r="AX182" s="97"/>
      <c r="AY182" s="97"/>
      <c r="AZ182" s="195" t="str">
        <f t="shared" ref="AZ182" si="406">IF($D182="","",IF($D182&gt;1499,0,1))</f>
        <v/>
      </c>
      <c r="BA182" s="41" t="str">
        <f t="shared" si="360"/>
        <v/>
      </c>
    </row>
    <row r="183" spans="21:53" ht="18.75" customHeight="1" x14ac:dyDescent="0.15">
      <c r="U183" s="41"/>
      <c r="V183" s="41"/>
      <c r="W183" s="41"/>
      <c r="Z183" s="41" t="s">
        <v>300</v>
      </c>
      <c r="AA183" s="41">
        <f>COUNT(AA168:AA172)</f>
        <v>0</v>
      </c>
      <c r="AB183" s="41">
        <f>COUNT(AB168:AB172)</f>
        <v>0</v>
      </c>
      <c r="AC183" s="41"/>
      <c r="AD183" s="41" t="str">
        <f t="shared" ref="AD183" si="407">IF(AF183="","",RANK(AF183,$AF$169:$AF$194,1))</f>
        <v/>
      </c>
      <c r="AE183" s="63" t="e">
        <f>IF(COUNTIF($AF$169:AF183,AF183)=1,AD183,AD183+COUNTIF($AF$169:AF183,AF183)-1)</f>
        <v>#VALUE!</v>
      </c>
      <c r="AF183" s="41" t="str">
        <f t="shared" si="359"/>
        <v/>
      </c>
      <c r="AG183" s="63"/>
      <c r="AH183" s="63"/>
      <c r="AI183" s="41"/>
      <c r="AJ183" s="41"/>
      <c r="AK183" s="41"/>
      <c r="AL183" s="41"/>
      <c r="AM183" s="41"/>
      <c r="AN183" s="41"/>
      <c r="AP183" s="41"/>
      <c r="AQ183" s="61"/>
      <c r="AR183" s="97">
        <f>IF(D178="",0,IF( 登録データ!$Q$58=0,0,IF(VLOOKUP(D178, 登録データ!$A$3:$Z$2500,16,FALSE)=1,0,1)))</f>
        <v>0</v>
      </c>
      <c r="AS183" s="97">
        <f t="shared" ref="AS183" si="408">IF(D178="",1,0)</f>
        <v>1</v>
      </c>
      <c r="AT183" s="97">
        <f t="shared" ref="AT183" si="409">IF(E179="",1,0)</f>
        <v>1</v>
      </c>
      <c r="AU183" s="97">
        <f t="shared" ref="AU183" si="410">IF(E178="",1,0)</f>
        <v>1</v>
      </c>
      <c r="AV183" s="97">
        <f t="shared" ref="AV183" si="411">IF(G178="",1,0)</f>
        <v>1</v>
      </c>
      <c r="AW183" s="97">
        <f t="shared" ref="AW183" si="412">IF(F178="",1,0)</f>
        <v>1</v>
      </c>
      <c r="AX183" s="97">
        <f t="shared" ref="AX183" si="413">SUM(AS183:AW183)</f>
        <v>5</v>
      </c>
      <c r="AY183" s="97">
        <f>IF('様式1(女子)'!$D$16="",IF((COUNTIF($D$64:$D$89,D178)+COUNTIF($D$112:$D$137,D178))&lt;&gt;0,1,0),IF((COUNTIF($D$16:$D$41,D178)+COUNTIF($D$64:$D$89,D178)+COUNTIF($D$112:$D$137,D178))&lt;&gt;0,1,0))</f>
        <v>0</v>
      </c>
      <c r="AZ183" s="196"/>
      <c r="BA183" s="41" t="str">
        <f t="shared" si="360"/>
        <v/>
      </c>
    </row>
    <row r="184" spans="21:53" ht="18.75" customHeight="1" x14ac:dyDescent="0.15">
      <c r="U184" s="41"/>
      <c r="V184" s="41"/>
      <c r="W184" s="41"/>
      <c r="Z184" s="41" t="s">
        <v>301</v>
      </c>
      <c r="AA184" s="41" t="e">
        <f>AA182/AA183</f>
        <v>#DIV/0!</v>
      </c>
      <c r="AB184" s="41" t="e">
        <f>AB182/AB183</f>
        <v>#DIV/0!</v>
      </c>
      <c r="AC184" s="41"/>
      <c r="AD184" s="41"/>
      <c r="AE184" s="63"/>
      <c r="AF184" s="41"/>
      <c r="AG184" s="63" t="str">
        <f t="shared" ref="AG184" si="414">IF(AI184="","",RANK(AI184,$AI$170:$AI$194,1))</f>
        <v/>
      </c>
      <c r="AH184" s="63" t="e">
        <f>IF(COUNTIF($AI$170:AI184,AI184)=1,AG184,AG184+COUNTIF($AI$170:AI184,AI184)-1)</f>
        <v>#VALUE!</v>
      </c>
      <c r="AI184" s="41" t="str">
        <f t="shared" si="361"/>
        <v/>
      </c>
      <c r="AJ184" s="41"/>
      <c r="AK184" s="41"/>
      <c r="AL184" s="41"/>
      <c r="AM184" s="41"/>
      <c r="AN184" s="41"/>
      <c r="AP184" s="41"/>
      <c r="AQ184" s="61"/>
      <c r="AR184" s="97"/>
      <c r="AS184" s="97"/>
      <c r="AT184" s="97"/>
      <c r="AU184" s="97"/>
      <c r="AV184" s="97"/>
      <c r="AW184" s="97"/>
      <c r="AX184" s="97"/>
      <c r="AY184" s="97"/>
      <c r="AZ184" s="195" t="str">
        <f t="shared" ref="AZ184" si="415">IF($D184="","",IF($D184&gt;1499,0,1))</f>
        <v/>
      </c>
      <c r="BA184" s="41" t="str">
        <f t="shared" si="360"/>
        <v/>
      </c>
    </row>
    <row r="185" spans="21:53" ht="18.75" customHeight="1" x14ac:dyDescent="0.15">
      <c r="U185" s="41"/>
      <c r="V185" s="41"/>
      <c r="W185" s="41"/>
      <c r="Z185" s="41"/>
      <c r="AA185" s="41"/>
      <c r="AB185" s="63"/>
      <c r="AC185" s="41"/>
      <c r="AD185" s="41" t="str">
        <f t="shared" ref="AD185" si="416">IF(AF185="","",RANK(AF185,$AF$169:$AF$194,1))</f>
        <v/>
      </c>
      <c r="AE185" s="63" t="e">
        <f>IF(COUNTIF($AF$169:AF185,AF185)=1,AD185,AD185+COUNTIF($AF$169:AF185,AF185)-1)</f>
        <v>#VALUE!</v>
      </c>
      <c r="AF185" s="41" t="str">
        <f t="shared" si="359"/>
        <v/>
      </c>
      <c r="AG185" s="63"/>
      <c r="AH185" s="63"/>
      <c r="AI185" s="41"/>
      <c r="AJ185" s="41"/>
      <c r="AK185" s="41"/>
      <c r="AL185" s="41"/>
      <c r="AM185" s="41"/>
      <c r="AN185" s="41"/>
      <c r="AP185" s="41"/>
      <c r="AQ185" s="61"/>
      <c r="AR185" s="97">
        <f>IF(D180="",0,IF( 登録データ!$Q$58=0,0,IF(VLOOKUP(D180, 登録データ!$A$3:$Z$2500,16,FALSE)=1,0,1)))</f>
        <v>0</v>
      </c>
      <c r="AS185" s="97">
        <f t="shared" ref="AS185" si="417">IF(D180="",1,0)</f>
        <v>1</v>
      </c>
      <c r="AT185" s="97">
        <f t="shared" ref="AT185" si="418">IF(E181="",1,0)</f>
        <v>1</v>
      </c>
      <c r="AU185" s="97">
        <f t="shared" ref="AU185" si="419">IF(E180="",1,0)</f>
        <v>1</v>
      </c>
      <c r="AV185" s="97">
        <f t="shared" ref="AV185" si="420">IF(G180="",1,0)</f>
        <v>1</v>
      </c>
      <c r="AW185" s="97">
        <f t="shared" ref="AW185" si="421">IF(F180="",1,0)</f>
        <v>1</v>
      </c>
      <c r="AX185" s="97">
        <f t="shared" ref="AX185" si="422">SUM(AS185:AW185)</f>
        <v>5</v>
      </c>
      <c r="AY185" s="97">
        <f>IF('様式1(女子)'!$D$16="",IF((COUNTIF($D$64:$D$89,D180)+COUNTIF($D$112:$D$137,D180))&lt;&gt;0,1,0),IF((COUNTIF($D$16:$D$41,D180)+COUNTIF($D$64:$D$89,D180)+COUNTIF($D$112:$D$137,D180))&lt;&gt;0,1,0))</f>
        <v>0</v>
      </c>
      <c r="AZ185" s="196"/>
      <c r="BA185" s="41" t="str">
        <f t="shared" si="360"/>
        <v/>
      </c>
    </row>
    <row r="186" spans="21:53" ht="18.75" customHeight="1" x14ac:dyDescent="0.15">
      <c r="U186" s="41"/>
      <c r="V186" s="41"/>
      <c r="W186" s="41"/>
      <c r="Z186" s="41" t="s">
        <v>302</v>
      </c>
      <c r="AA186" s="41" t="e">
        <f>QUOTIENT(AA184,60)</f>
        <v>#DIV/0!</v>
      </c>
      <c r="AB186" s="41" t="e">
        <f>QUOTIENT(AB184,60)</f>
        <v>#DIV/0!</v>
      </c>
      <c r="AC186" s="41"/>
      <c r="AD186" s="41"/>
      <c r="AE186" s="63"/>
      <c r="AF186" s="41"/>
      <c r="AG186" s="63" t="str">
        <f t="shared" ref="AG186" si="423">IF(AI186="","",RANK(AI186,$AI$170:$AI$194,1))</f>
        <v/>
      </c>
      <c r="AH186" s="63" t="e">
        <f>IF(COUNTIF($AI$170:AI186,AI186)=1,AG186,AG186+COUNTIF($AI$170:AI186,AI186)-1)</f>
        <v>#VALUE!</v>
      </c>
      <c r="AI186" s="41" t="str">
        <f t="shared" si="361"/>
        <v/>
      </c>
      <c r="AJ186" s="41"/>
      <c r="AK186" s="41"/>
      <c r="AL186" s="41"/>
      <c r="AM186" s="41"/>
      <c r="AN186" s="41"/>
      <c r="AP186" s="41"/>
      <c r="AQ186" s="61"/>
      <c r="AR186" s="97"/>
      <c r="AS186" s="97"/>
      <c r="AT186" s="97"/>
      <c r="AU186" s="97"/>
      <c r="AV186" s="97"/>
      <c r="AW186" s="97"/>
      <c r="AX186" s="97"/>
      <c r="AY186" s="97"/>
      <c r="AZ186" s="195" t="str">
        <f t="shared" ref="AZ186" si="424">IF($D186="","",IF($D186&gt;1499,0,1))</f>
        <v/>
      </c>
      <c r="BA186" s="41" t="str">
        <f t="shared" si="360"/>
        <v/>
      </c>
    </row>
    <row r="187" spans="21:53" ht="18.75" customHeight="1" x14ac:dyDescent="0.15">
      <c r="U187" s="41"/>
      <c r="V187" s="41"/>
      <c r="W187" s="41"/>
      <c r="Z187" s="41" t="s">
        <v>303</v>
      </c>
      <c r="AA187" s="41" t="e">
        <f>MOD(AA184,60)</f>
        <v>#DIV/0!</v>
      </c>
      <c r="AB187" s="41" t="e">
        <f>MOD(AB184,60)</f>
        <v>#DIV/0!</v>
      </c>
      <c r="AC187" s="41"/>
      <c r="AD187" s="41" t="str">
        <f t="shared" ref="AD187" si="425">IF(AF187="","",RANK(AF187,$AF$169:$AF$194,1))</f>
        <v/>
      </c>
      <c r="AE187" s="63" t="e">
        <f>IF(COUNTIF($AF$169:AF187,AF187)=1,AD187,AD187+COUNTIF($AF$169:AF187,AF187)-1)</f>
        <v>#VALUE!</v>
      </c>
      <c r="AF187" s="41" t="str">
        <f t="shared" si="359"/>
        <v/>
      </c>
      <c r="AG187" s="63"/>
      <c r="AH187" s="63"/>
      <c r="AI187" s="41"/>
      <c r="AJ187" s="41"/>
      <c r="AK187" s="41"/>
      <c r="AL187" s="41"/>
      <c r="AM187" s="41"/>
      <c r="AN187" s="41"/>
      <c r="AP187" s="41"/>
      <c r="AQ187" s="61"/>
      <c r="AR187" s="97">
        <f>IF(D182="",0,IF( 登録データ!$Q$58=0,0,IF(VLOOKUP(D182, 登録データ!$A$3:$Z$2500,16,FALSE)=1,0,1)))</f>
        <v>0</v>
      </c>
      <c r="AS187" s="97">
        <f t="shared" ref="AS187" si="426">IF(D182="",1,0)</f>
        <v>1</v>
      </c>
      <c r="AT187" s="97">
        <f t="shared" ref="AT187" si="427">IF(E183="",1,0)</f>
        <v>1</v>
      </c>
      <c r="AU187" s="97">
        <f t="shared" ref="AU187" si="428">IF(E182="",1,0)</f>
        <v>1</v>
      </c>
      <c r="AV187" s="97">
        <f t="shared" ref="AV187" si="429">IF(G182="",1,0)</f>
        <v>1</v>
      </c>
      <c r="AW187" s="97">
        <f t="shared" ref="AW187" si="430">IF(F182="",1,0)</f>
        <v>1</v>
      </c>
      <c r="AX187" s="97">
        <f t="shared" ref="AX187" si="431">SUM(AS187:AW187)</f>
        <v>5</v>
      </c>
      <c r="AY187" s="97">
        <f>IF('様式1(女子)'!$D$16="",IF((COUNTIF($D$64:$D$89,D182)+COUNTIF($D$112:$D$137,D182))&lt;&gt;0,1,0),IF((COUNTIF($D$16:$D$41,D182)+COUNTIF($D$64:$D$89,D182)+COUNTIF($D$112:$D$137,D182))&lt;&gt;0,1,0))</f>
        <v>0</v>
      </c>
      <c r="AZ187" s="196"/>
      <c r="BA187" s="41" t="str">
        <f t="shared" si="360"/>
        <v/>
      </c>
    </row>
    <row r="188" spans="21:53" ht="18.75" customHeight="1" x14ac:dyDescent="0.15">
      <c r="U188" s="41"/>
      <c r="V188" s="41"/>
      <c r="W188" s="41"/>
      <c r="Z188" s="41" t="s">
        <v>304</v>
      </c>
      <c r="AA188" s="41" t="e">
        <f>AA187*100</f>
        <v>#DIV/0!</v>
      </c>
      <c r="AB188" s="41" t="e">
        <f>AB187*100</f>
        <v>#DIV/0!</v>
      </c>
      <c r="AC188" s="41"/>
      <c r="AD188" s="41"/>
      <c r="AE188" s="63"/>
      <c r="AF188" s="41"/>
      <c r="AG188" s="63" t="str">
        <f t="shared" ref="AG188" si="432">IF(AI188="","",RANK(AI188,$AI$170:$AI$194,1))</f>
        <v/>
      </c>
      <c r="AH188" s="63" t="e">
        <f>IF(COUNTIF($AI$170:AI188,AI188)=1,AG188,AG188+COUNTIF($AI$170:AI188,AI188)-1)</f>
        <v>#VALUE!</v>
      </c>
      <c r="AI188" s="41" t="str">
        <f t="shared" si="361"/>
        <v/>
      </c>
      <c r="AJ188" s="41"/>
      <c r="AK188" s="41"/>
      <c r="AL188" s="41"/>
      <c r="AM188" s="41"/>
      <c r="AN188" s="41"/>
      <c r="AP188" s="41"/>
      <c r="AQ188" s="61"/>
      <c r="AR188" s="97"/>
      <c r="AS188" s="97"/>
      <c r="AT188" s="97"/>
      <c r="AU188" s="97"/>
      <c r="AV188" s="97"/>
      <c r="AW188" s="97"/>
      <c r="AX188" s="97"/>
      <c r="AY188" s="97"/>
      <c r="AZ188" s="195" t="str">
        <f t="shared" ref="AZ188" si="433">IF($D188="","",IF($D188&gt;1499,0,1))</f>
        <v/>
      </c>
      <c r="BA188" s="41" t="str">
        <f t="shared" si="360"/>
        <v/>
      </c>
    </row>
    <row r="189" spans="21:53" ht="18.75" customHeight="1" x14ac:dyDescent="0.15">
      <c r="U189" s="41"/>
      <c r="V189" s="41"/>
      <c r="W189" s="41"/>
      <c r="Z189" s="41" t="s">
        <v>305</v>
      </c>
      <c r="AA189" s="41" t="e">
        <f>ROUNDUP(AA188,0)</f>
        <v>#DIV/0!</v>
      </c>
      <c r="AB189" s="41" t="e">
        <f>ROUNDUP(AB188,0)</f>
        <v>#DIV/0!</v>
      </c>
      <c r="AC189" s="41"/>
      <c r="AD189" s="41" t="str">
        <f t="shared" ref="AD189" si="434">IF(AF189="","",RANK(AF189,$AF$169:$AF$194,1))</f>
        <v/>
      </c>
      <c r="AE189" s="63" t="e">
        <f>IF(COUNTIF($AF$169:AF189,AF189)=1,AD189,AD189+COUNTIF($AF$169:AF189,AF189)-1)</f>
        <v>#VALUE!</v>
      </c>
      <c r="AF189" s="41" t="str">
        <f t="shared" si="359"/>
        <v/>
      </c>
      <c r="AG189" s="63"/>
      <c r="AH189" s="63"/>
      <c r="AI189" s="41"/>
      <c r="AJ189" s="41"/>
      <c r="AK189" s="41"/>
      <c r="AL189" s="41"/>
      <c r="AM189" s="41"/>
      <c r="AN189" s="41"/>
      <c r="AP189" s="41"/>
      <c r="AQ189" s="61"/>
      <c r="AR189" s="97">
        <f>IF(D184="",0,IF( 登録データ!$Q$58=0,0,IF(VLOOKUP(D184, 登録データ!$A$3:$Z$2500,16,FALSE)=1,0,1)))</f>
        <v>0</v>
      </c>
      <c r="AS189" s="97">
        <f t="shared" ref="AS189" si="435">IF(D184="",1,0)</f>
        <v>1</v>
      </c>
      <c r="AT189" s="97">
        <f t="shared" ref="AT189" si="436">IF(E185="",1,0)</f>
        <v>1</v>
      </c>
      <c r="AU189" s="97">
        <f t="shared" ref="AU189" si="437">IF(E184="",1,0)</f>
        <v>1</v>
      </c>
      <c r="AV189" s="97">
        <f t="shared" ref="AV189" si="438">IF(G184="",1,0)</f>
        <v>1</v>
      </c>
      <c r="AW189" s="97">
        <f t="shared" ref="AW189" si="439">IF(F184="",1,0)</f>
        <v>1</v>
      </c>
      <c r="AX189" s="97">
        <f t="shared" ref="AX189" si="440">SUM(AS189:AW189)</f>
        <v>5</v>
      </c>
      <c r="AY189" s="97">
        <f>IF('様式1(女子)'!$D$16="",IF((COUNTIF($D$64:$D$89,D184)+COUNTIF($D$112:$D$137,D184))&lt;&gt;0,1,0),IF((COUNTIF($D$16:$D$41,D184)+COUNTIF($D$64:$D$89,D184)+COUNTIF($D$112:$D$137,D184))&lt;&gt;0,1,0))</f>
        <v>0</v>
      </c>
      <c r="AZ189" s="196"/>
      <c r="BA189" s="41" t="str">
        <f t="shared" si="360"/>
        <v/>
      </c>
    </row>
    <row r="190" spans="21:53" ht="18.75" customHeight="1" x14ac:dyDescent="0.15">
      <c r="U190" s="41"/>
      <c r="V190" s="41"/>
      <c r="W190" s="41"/>
      <c r="Z190" s="41" t="s">
        <v>306</v>
      </c>
      <c r="AA190" s="41" t="e">
        <f>IF(AA189&gt;1000,LEFT(AA189,2),IF(AA189=1000,LEFT(AA189,2),IF(AA189&gt;100,LEFT(AA189,1),IF(AA189=100,LEFT(AA189,1),0))))</f>
        <v>#DIV/0!</v>
      </c>
      <c r="AB190" s="41" t="e">
        <f t="shared" ref="AB190" si="441">IF(AB189&gt;1000,LEFT(AB189,2),IF(AB189=1000,LEFT(AB189,2),IF(AB189&gt;100,LEFT(AB189,1),IF(AB189=100,LEFT(AB189,1),0))))</f>
        <v>#DIV/0!</v>
      </c>
      <c r="AC190" s="41"/>
      <c r="AD190" s="41"/>
      <c r="AE190" s="63"/>
      <c r="AF190" s="41"/>
      <c r="AG190" s="63" t="str">
        <f t="shared" ref="AG190" si="442">IF(AI190="","",RANK(AI190,$AI$170:$AI$194,1))</f>
        <v/>
      </c>
      <c r="AH190" s="63" t="e">
        <f>IF(COUNTIF($AI$170:AI190,AI190)=1,AG190,AG190+COUNTIF($AI$170:AI190,AI190)-1)</f>
        <v>#VALUE!</v>
      </c>
      <c r="AI190" s="41" t="str">
        <f t="shared" si="361"/>
        <v/>
      </c>
      <c r="AJ190" s="41"/>
      <c r="AK190" s="41"/>
      <c r="AL190" s="41"/>
      <c r="AM190" s="41"/>
      <c r="AN190" s="41"/>
      <c r="AP190" s="41"/>
      <c r="AQ190" s="61"/>
      <c r="AR190" s="97"/>
      <c r="AS190" s="97"/>
      <c r="AT190" s="97"/>
      <c r="AU190" s="97"/>
      <c r="AV190" s="97"/>
      <c r="AW190" s="97"/>
      <c r="AX190" s="97"/>
      <c r="AY190" s="97"/>
      <c r="AZ190" s="195" t="str">
        <f t="shared" ref="AZ190" si="443">IF($D190="","",IF($D190&gt;1499,0,1))</f>
        <v/>
      </c>
      <c r="BA190" s="41" t="str">
        <f t="shared" si="360"/>
        <v/>
      </c>
    </row>
    <row r="191" spans="21:53" ht="18.75" customHeight="1" x14ac:dyDescent="0.15">
      <c r="U191" s="41"/>
      <c r="V191" s="41"/>
      <c r="W191" s="41"/>
      <c r="Z191" s="41" t="s">
        <v>307</v>
      </c>
      <c r="AA191" s="41" t="e">
        <f>IF(AA189&gt;1000,RIGHT(AA189,2),IF(AA189=1000,RIGHT(AA189,2),IF(AA189&gt;100,RIGHT(AA189,2),IF(AA189=100,RIGHT(AA189,2),IF(AA189&gt;10,RIGHT(AA189,2),IF(AA189=10,RIGHT(AA189,2),AA189+100))))))</f>
        <v>#DIV/0!</v>
      </c>
      <c r="AB191" s="41" t="e">
        <f>IF(AB189&gt;1000,RIGHT(AB189,2),IF(AB189=1000,RIGHT(AB189,2),IF(AB189&gt;100,RIGHT(AB189,2),IF(AB189=100,RIGHT(AB189,2),IF(AB189&gt;10,RIGHT(AB189,2),IF(AB189=10,RIGHT(AB189,2),AB189+100))))))</f>
        <v>#DIV/0!</v>
      </c>
      <c r="AC191" s="41"/>
      <c r="AD191" s="41" t="str">
        <f t="shared" ref="AD191" si="444">IF(AF191="","",RANK(AF191,$AF$169:$AF$194,1))</f>
        <v/>
      </c>
      <c r="AE191" s="63" t="e">
        <f>IF(COUNTIF($AF$169:AF191,AF191)=1,AD191,AD191+COUNTIF($AF$169:AF191,AF191)-1)</f>
        <v>#VALUE!</v>
      </c>
      <c r="AF191" s="41" t="str">
        <f t="shared" si="359"/>
        <v/>
      </c>
      <c r="AG191" s="63"/>
      <c r="AH191" s="63"/>
      <c r="AI191" s="41"/>
      <c r="AJ191" s="41"/>
      <c r="AK191" s="41"/>
      <c r="AL191" s="41"/>
      <c r="AM191" s="41"/>
      <c r="AN191" s="41"/>
      <c r="AP191" s="41"/>
      <c r="AQ191" s="61"/>
      <c r="AR191" s="97">
        <f>IF(D186="",0,IF( 登録データ!$Q$58=0,0,IF(VLOOKUP(D186, 登録データ!$A$3:$Z$2500,16,FALSE)=1,0,1)))</f>
        <v>0</v>
      </c>
      <c r="AS191" s="97">
        <f t="shared" ref="AS191" si="445">IF(D186="",1,0)</f>
        <v>1</v>
      </c>
      <c r="AT191" s="97">
        <f t="shared" ref="AT191" si="446">IF(E187="",1,0)</f>
        <v>1</v>
      </c>
      <c r="AU191" s="97">
        <f t="shared" ref="AU191" si="447">IF(E186="",1,0)</f>
        <v>1</v>
      </c>
      <c r="AV191" s="97">
        <f t="shared" ref="AV191" si="448">IF(G186="",1,0)</f>
        <v>1</v>
      </c>
      <c r="AW191" s="97">
        <f t="shared" ref="AW191" si="449">IF(F186="",1,0)</f>
        <v>1</v>
      </c>
      <c r="AX191" s="97">
        <f t="shared" ref="AX191" si="450">SUM(AS191:AW191)</f>
        <v>5</v>
      </c>
      <c r="AY191" s="97">
        <f>IF('様式1(女子)'!$D$16="",IF((COUNTIF($D$64:$D$89,D186)+COUNTIF($D$112:$D$137,D186))&lt;&gt;0,1,0),IF((COUNTIF($D$16:$D$41,D186)+COUNTIF($D$64:$D$89,D186)+COUNTIF($D$112:$D$137,D186))&lt;&gt;0,1,0))</f>
        <v>0</v>
      </c>
      <c r="AZ191" s="196"/>
      <c r="BA191" s="41" t="str">
        <f t="shared" si="360"/>
        <v/>
      </c>
    </row>
    <row r="192" spans="21:53" ht="18.75" customHeight="1" x14ac:dyDescent="0.15">
      <c r="U192" s="41"/>
      <c r="V192" s="41"/>
      <c r="W192" s="41"/>
      <c r="Z192" s="41" t="s">
        <v>308</v>
      </c>
      <c r="AA192" s="41" t="e">
        <f>IF(AA191&gt;100,RIGHT(AA191,2),IF(AA191=100,RIGHT(AA191,2),AA191))</f>
        <v>#DIV/0!</v>
      </c>
      <c r="AB192" s="41" t="e">
        <f>IF(AB191&gt;100,RIGHT(AB191,2),IF(AB191=100,RIGHT(AB191,2),AB191))</f>
        <v>#DIV/0!</v>
      </c>
      <c r="AC192" s="41"/>
      <c r="AD192" s="41"/>
      <c r="AE192" s="63"/>
      <c r="AF192" s="41"/>
      <c r="AG192" s="63" t="str">
        <f t="shared" ref="AG192" si="451">IF(AI192="","",RANK(AI192,$AI$170:$AI$194,1))</f>
        <v/>
      </c>
      <c r="AH192" s="63" t="e">
        <f>IF(COUNTIF($AI$170:AI192,AI192)=1,AG192,AG192+COUNTIF($AI$170:AI192,AI192)-1)</f>
        <v>#VALUE!</v>
      </c>
      <c r="AI192" s="41" t="str">
        <f t="shared" si="361"/>
        <v/>
      </c>
      <c r="AJ192" s="41"/>
      <c r="AK192" s="41"/>
      <c r="AL192" s="41"/>
      <c r="AM192" s="41"/>
      <c r="AN192" s="41"/>
      <c r="AP192" s="41"/>
      <c r="AQ192" s="61"/>
      <c r="AR192" s="97"/>
      <c r="AS192" s="97"/>
      <c r="AT192" s="97"/>
      <c r="AU192" s="97"/>
      <c r="AV192" s="97"/>
      <c r="AW192" s="97"/>
      <c r="AX192" s="97"/>
      <c r="AY192" s="97"/>
      <c r="AZ192" s="195" t="str">
        <f t="shared" ref="AZ192" si="452">IF($D192="","",IF($D192&gt;1499,0,1))</f>
        <v/>
      </c>
      <c r="BA192" s="41" t="str">
        <f t="shared" si="360"/>
        <v/>
      </c>
    </row>
    <row r="193" spans="1:53" ht="18.75" customHeight="1" x14ac:dyDescent="0.15">
      <c r="U193" s="41"/>
      <c r="V193" s="41"/>
      <c r="W193" s="41"/>
      <c r="Z193" s="41"/>
      <c r="AA193" s="41"/>
      <c r="AB193" s="41"/>
      <c r="AC193" s="41"/>
      <c r="AD193" s="41" t="str">
        <f t="shared" ref="AD193" si="453">IF(AF193="","",RANK(AF193,$AF$169:$AF$194,1))</f>
        <v/>
      </c>
      <c r="AE193" s="63" t="e">
        <f>IF(COUNTIF($AF$169:AF193,AF193)=1,AD193,AD193+COUNTIF($AF$169:AF193,AF193)-1)</f>
        <v>#VALUE!</v>
      </c>
      <c r="AF193" s="41" t="str">
        <f t="shared" si="359"/>
        <v/>
      </c>
      <c r="AG193" s="63"/>
      <c r="AH193" s="63"/>
      <c r="AI193" s="41"/>
      <c r="AJ193" s="41"/>
      <c r="AK193" s="41"/>
      <c r="AL193" s="41"/>
      <c r="AM193" s="41"/>
      <c r="AN193" s="41"/>
      <c r="AP193" s="41"/>
      <c r="AQ193" s="61"/>
      <c r="AR193" s="97">
        <f>IF(D188="",0,IF( 登録データ!$Q$58=0,0,IF(VLOOKUP(D188, 登録データ!$A$3:$Z$2500,16,FALSE)=1,0,1)))</f>
        <v>0</v>
      </c>
      <c r="AS193" s="97">
        <f t="shared" ref="AS193" si="454">IF(D188="",1,0)</f>
        <v>1</v>
      </c>
      <c r="AT193" s="97">
        <f t="shared" ref="AT193" si="455">IF(E189="",1,0)</f>
        <v>1</v>
      </c>
      <c r="AU193" s="97">
        <f t="shared" ref="AU193" si="456">IF(E188="",1,0)</f>
        <v>1</v>
      </c>
      <c r="AV193" s="97">
        <f t="shared" ref="AV193" si="457">IF(G188="",1,0)</f>
        <v>1</v>
      </c>
      <c r="AW193" s="97">
        <f t="shared" ref="AW193" si="458">IF(F188="",1,0)</f>
        <v>1</v>
      </c>
      <c r="AX193" s="97">
        <f t="shared" ref="AX193" si="459">SUM(AS193:AW193)</f>
        <v>5</v>
      </c>
      <c r="AY193" s="97">
        <f>IF('様式1(女子)'!$D$16="",IF((COUNTIF($D$64:$D$89,D188)+COUNTIF($D$112:$D$137,D188))&lt;&gt;0,1,0),IF((COUNTIF($D$16:$D$41,D188)+COUNTIF($D$64:$D$89,D188)+COUNTIF($D$112:$D$137,D188))&lt;&gt;0,1,0))</f>
        <v>0</v>
      </c>
      <c r="AZ193" s="196"/>
      <c r="BA193" s="41" t="str">
        <f t="shared" si="360"/>
        <v/>
      </c>
    </row>
    <row r="194" spans="1:53" ht="18.75" x14ac:dyDescent="0.15">
      <c r="U194" s="41"/>
      <c r="V194" s="41"/>
      <c r="W194" s="41"/>
      <c r="Z194" s="41"/>
      <c r="AA194" s="41"/>
      <c r="AB194" s="41"/>
      <c r="AC194" s="41"/>
      <c r="AD194" s="41"/>
      <c r="AE194" s="63"/>
      <c r="AF194" s="41"/>
      <c r="AG194" s="63" t="str">
        <f t="shared" ref="AG194" si="460">IF(AI194="","",RANK(AI194,$AI$170:$AI$194,1))</f>
        <v/>
      </c>
      <c r="AH194" s="63" t="e">
        <f>IF(COUNTIF($AI$170:AI194,AI194)=1,AG194,AG194+COUNTIF($AI$170:AI194,AI194)-1)</f>
        <v>#VALUE!</v>
      </c>
      <c r="AI194" s="41" t="str">
        <f t="shared" si="361"/>
        <v/>
      </c>
      <c r="AJ194" s="41"/>
      <c r="AK194" s="41"/>
      <c r="AL194" s="41"/>
      <c r="AM194" s="41"/>
      <c r="AN194" s="41"/>
      <c r="AP194" s="41"/>
      <c r="AQ194" s="61"/>
      <c r="AR194" s="97"/>
      <c r="AS194" s="97"/>
      <c r="AT194" s="97"/>
      <c r="AU194" s="97"/>
      <c r="AV194" s="97"/>
      <c r="AW194" s="97"/>
      <c r="AX194" s="97"/>
      <c r="AY194" s="97"/>
      <c r="AZ194" s="41"/>
      <c r="BA194" s="41" t="str">
        <f t="shared" si="360"/>
        <v/>
      </c>
    </row>
    <row r="195" spans="1:53" ht="18.75" x14ac:dyDescent="0.15">
      <c r="U195" s="41"/>
      <c r="V195" s="41"/>
      <c r="W195" s="41"/>
      <c r="Z195" s="41"/>
      <c r="AA195" s="41"/>
      <c r="AB195" s="41"/>
      <c r="AC195" s="41"/>
      <c r="AD195" s="63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P195" s="41"/>
      <c r="AQ195" s="61"/>
      <c r="AR195" s="97">
        <f>IF(D190="",0,IF( 登録データ!$Q$58=0,0,IF(VLOOKUP(D190, 登録データ!$A$3:$Z$2500,16,FALSE)=1,0,1)))</f>
        <v>0</v>
      </c>
      <c r="AS195" s="97">
        <f t="shared" ref="AS195" si="461">IF(D190="",1,0)</f>
        <v>1</v>
      </c>
      <c r="AT195" s="97">
        <f t="shared" ref="AT195" si="462">IF(E191="",1,0)</f>
        <v>1</v>
      </c>
      <c r="AU195" s="97">
        <f t="shared" ref="AU195" si="463">IF(E190="",1,0)</f>
        <v>1</v>
      </c>
      <c r="AV195" s="97">
        <f t="shared" ref="AV195" si="464">IF(G190="",1,0)</f>
        <v>1</v>
      </c>
      <c r="AW195" s="97">
        <f t="shared" ref="AW195" si="465">IF(F190="",1,0)</f>
        <v>1</v>
      </c>
      <c r="AX195" s="97">
        <f t="shared" ref="AX195" si="466">SUM(AS195:AW195)</f>
        <v>5</v>
      </c>
      <c r="AY195" s="97">
        <f>IF('様式1(女子)'!$D$16="",IF((COUNTIF($D$64:$D$89,D190)+COUNTIF($D$112:$D$137,D190))&lt;&gt;0,1,0),IF((COUNTIF($D$16:$D$41,D190)+COUNTIF($D$64:$D$89,D190)+COUNTIF($D$112:$D$137,D190))&lt;&gt;0,1,0))</f>
        <v>0</v>
      </c>
      <c r="AZ195" s="41"/>
      <c r="BA195" s="41" t="str">
        <f t="shared" si="360"/>
        <v/>
      </c>
    </row>
    <row r="196" spans="1:53" ht="18.75" x14ac:dyDescent="0.15">
      <c r="U196" s="41"/>
      <c r="V196" s="41"/>
      <c r="W196" s="41"/>
      <c r="Z196" s="41"/>
      <c r="AA196" s="41"/>
      <c r="AB196" s="41"/>
      <c r="AC196" s="41"/>
      <c r="AD196" s="63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P196" s="41"/>
      <c r="AQ196" s="61"/>
      <c r="AR196" s="97"/>
      <c r="AS196" s="97"/>
      <c r="AT196" s="97"/>
      <c r="AU196" s="97"/>
      <c r="AV196" s="97"/>
      <c r="AW196" s="97"/>
      <c r="AX196" s="97"/>
      <c r="AY196" s="97"/>
      <c r="AZ196" s="41"/>
      <c r="BA196" s="41" t="str">
        <f t="shared" si="360"/>
        <v/>
      </c>
    </row>
    <row r="197" spans="1:53" ht="18.75" x14ac:dyDescent="0.15">
      <c r="U197" s="41"/>
      <c r="V197" s="41"/>
      <c r="W197" s="41"/>
      <c r="Z197" s="41"/>
      <c r="AA197" s="41"/>
      <c r="AB197" s="41"/>
      <c r="AC197" s="41"/>
      <c r="AD197" s="63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P197" s="41"/>
      <c r="AQ197" s="61"/>
      <c r="AR197" s="97">
        <f>IF(D192="",0,IF( 登録データ!$Q$58=0,0,IF(VLOOKUP(D192, 登録データ!$A$3:$Z$2500,16,FALSE)=1,0,1)))</f>
        <v>0</v>
      </c>
      <c r="AS197" s="97">
        <f t="shared" ref="AS197" si="467">IF(D192="",1,0)</f>
        <v>1</v>
      </c>
      <c r="AT197" s="97">
        <f t="shared" ref="AT197" si="468">IF(E193="",1,0)</f>
        <v>1</v>
      </c>
      <c r="AU197" s="97">
        <f t="shared" ref="AU197" si="469">IF(E192="",1,0)</f>
        <v>1</v>
      </c>
      <c r="AV197" s="97">
        <f t="shared" ref="AV197" si="470">IF(G192="",1,0)</f>
        <v>1</v>
      </c>
      <c r="AW197" s="97">
        <f t="shared" ref="AW197" si="471">IF(F192="",1,0)</f>
        <v>1</v>
      </c>
      <c r="AX197" s="97">
        <f t="shared" ref="AX197" si="472">SUM(AS197:AW197)</f>
        <v>5</v>
      </c>
      <c r="AY197" s="97">
        <f>IF('様式1(女子)'!$D$16="",IF((COUNTIF($D$64:$D$89,D192)+COUNTIF($D$112:$D$137,D192))&lt;&gt;0,1,0),IF((COUNTIF($D$16:$D$41,D192)+COUNTIF($D$64:$D$89,D192)+COUNTIF($D$112:$D$137,D192))&lt;&gt;0,1,0))</f>
        <v>0</v>
      </c>
      <c r="AZ197" s="41"/>
      <c r="BA197" s="41" t="str">
        <f t="shared" si="360"/>
        <v/>
      </c>
    </row>
    <row r="198" spans="1:53" ht="18.75" x14ac:dyDescent="0.15">
      <c r="U198" s="41"/>
      <c r="V198" s="41"/>
      <c r="W198" s="41"/>
      <c r="Z198" s="41"/>
      <c r="AA198" s="41"/>
      <c r="AB198" s="41"/>
      <c r="AC198" s="41"/>
      <c r="AD198" s="63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P198" s="41"/>
      <c r="AQ198" s="61"/>
      <c r="AR198" s="97"/>
      <c r="AS198" s="97"/>
      <c r="AT198" s="97"/>
      <c r="AU198" s="97"/>
      <c r="AV198" s="97"/>
      <c r="AW198" s="97"/>
      <c r="AX198" s="97"/>
      <c r="AY198" s="97"/>
      <c r="AZ198" s="41"/>
      <c r="BA198" s="41" t="str">
        <f t="shared" si="360"/>
        <v/>
      </c>
    </row>
    <row r="199" spans="1:53" ht="18.75" x14ac:dyDescent="0.15">
      <c r="U199" s="41"/>
      <c r="V199" s="41"/>
      <c r="W199" s="41"/>
      <c r="Z199" s="41"/>
      <c r="AA199" s="41"/>
      <c r="AB199" s="41"/>
      <c r="AC199" s="41"/>
      <c r="AD199" s="63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P199" s="41"/>
      <c r="AQ199" s="41"/>
      <c r="AR199" s="41"/>
      <c r="AS199" s="41"/>
      <c r="AT199" s="41"/>
      <c r="AU199" s="41"/>
      <c r="AV199" s="41"/>
      <c r="AW199" s="41"/>
      <c r="AX199" s="41"/>
      <c r="AY199" s="41"/>
      <c r="AZ199" s="41"/>
      <c r="BA199" s="41" t="str">
        <f t="shared" si="360"/>
        <v/>
      </c>
    </row>
    <row r="200" spans="1:53" ht="18.75" x14ac:dyDescent="0.1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Z200" s="41"/>
      <c r="AA200" s="41"/>
      <c r="AB200" s="41"/>
      <c r="AC200" s="41"/>
      <c r="AD200" s="63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P200" s="41"/>
      <c r="AQ200" s="41"/>
      <c r="AR200" s="41"/>
      <c r="AS200" s="41"/>
      <c r="AT200" s="41"/>
      <c r="AU200" s="41"/>
      <c r="AV200" s="41"/>
      <c r="AW200" s="41"/>
      <c r="AX200" s="41"/>
      <c r="AY200" s="41"/>
      <c r="AZ200" s="41"/>
      <c r="BA200" s="41" t="str">
        <f t="shared" si="360"/>
        <v/>
      </c>
    </row>
    <row r="201" spans="1:53" ht="18.75" x14ac:dyDescent="0.1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Z201" s="41"/>
      <c r="AA201" s="41"/>
      <c r="AB201" s="41"/>
      <c r="AC201" s="41"/>
      <c r="AD201" s="63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41"/>
      <c r="BA201" s="41" t="str">
        <f t="shared" si="360"/>
        <v/>
      </c>
    </row>
    <row r="202" spans="1:53" ht="18.75" x14ac:dyDescent="0.1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Z202" s="41"/>
      <c r="AA202" s="41"/>
      <c r="AB202" s="41"/>
      <c r="AC202" s="41"/>
      <c r="AD202" s="63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P202" s="41"/>
      <c r="AQ202" s="41"/>
      <c r="AR202" s="41"/>
      <c r="AS202" s="41"/>
      <c r="AT202" s="41"/>
      <c r="AU202" s="41"/>
      <c r="AV202" s="41"/>
      <c r="AW202" s="41"/>
      <c r="AX202" s="41"/>
      <c r="AY202" s="41"/>
      <c r="AZ202" s="41"/>
    </row>
    <row r="203" spans="1:53" ht="18.75" hidden="1" x14ac:dyDescent="0.15">
      <c r="Z203" s="41"/>
      <c r="AA203" s="41"/>
      <c r="AB203" s="41"/>
      <c r="AC203" s="41"/>
      <c r="AD203" s="63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</row>
    <row r="204" spans="1:53" ht="18.75" hidden="1" x14ac:dyDescent="0.15">
      <c r="Z204" s="41"/>
      <c r="AA204" s="41"/>
      <c r="AB204" s="41"/>
      <c r="AC204" s="41"/>
      <c r="AD204" s="63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P204" s="41"/>
      <c r="AQ204" s="41"/>
      <c r="AR204" s="41"/>
      <c r="AS204" s="41"/>
      <c r="AT204" s="41"/>
      <c r="AU204" s="41"/>
      <c r="AV204" s="41"/>
      <c r="AW204" s="41"/>
      <c r="AX204" s="41"/>
      <c r="AY204" s="41"/>
      <c r="AZ204" s="41"/>
    </row>
    <row r="205" spans="1:53" ht="18.75" hidden="1" x14ac:dyDescent="0.15">
      <c r="Z205" s="41"/>
      <c r="AA205" s="41"/>
      <c r="AB205" s="41"/>
      <c r="AC205" s="41"/>
      <c r="AD205" s="63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41"/>
    </row>
    <row r="206" spans="1:53" ht="18.75" hidden="1" x14ac:dyDescent="0.15">
      <c r="Z206" s="41"/>
      <c r="AA206" s="41"/>
      <c r="AB206" s="41"/>
      <c r="AC206" s="41"/>
      <c r="AD206" s="63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</row>
    <row r="207" spans="1:53" ht="18.75" hidden="1" x14ac:dyDescent="0.15">
      <c r="Z207" s="41"/>
      <c r="AA207" s="41"/>
      <c r="AB207" s="41"/>
      <c r="AC207" s="41"/>
      <c r="AD207" s="63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</row>
    <row r="208" spans="1:53" ht="18.75" hidden="1" x14ac:dyDescent="0.15">
      <c r="Z208" s="41"/>
      <c r="AA208" s="41"/>
      <c r="AB208" s="41"/>
      <c r="AC208" s="41"/>
      <c r="AD208" s="63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</row>
    <row r="209" spans="26:53" ht="18.75" hidden="1" x14ac:dyDescent="0.15">
      <c r="Z209" s="41"/>
      <c r="AA209" s="41"/>
      <c r="AB209" s="41"/>
      <c r="AC209" s="41"/>
      <c r="AD209" s="63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41"/>
    </row>
    <row r="210" spans="26:53" ht="18.75" hidden="1" x14ac:dyDescent="0.15">
      <c r="Z210" s="41"/>
      <c r="AA210" s="41"/>
      <c r="AB210" s="41"/>
      <c r="AC210" s="41"/>
      <c r="AD210" s="63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P210" s="41"/>
      <c r="AQ210" s="41"/>
      <c r="AR210" s="41"/>
      <c r="AS210" s="41"/>
      <c r="AT210" s="41"/>
      <c r="AU210" s="41"/>
      <c r="AV210" s="41"/>
      <c r="AW210" s="41"/>
      <c r="AX210" s="41"/>
      <c r="AY210" s="41"/>
      <c r="AZ210" s="41"/>
    </row>
    <row r="211" spans="26:53" ht="28.5" hidden="1" customHeight="1" x14ac:dyDescent="0.15">
      <c r="Z211" s="41"/>
      <c r="AA211" s="41"/>
      <c r="AB211" s="41"/>
      <c r="AC211" s="41"/>
      <c r="AD211" s="63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</row>
    <row r="212" spans="26:53" ht="18.75" hidden="1" x14ac:dyDescent="0.15">
      <c r="Z212" s="41"/>
      <c r="AA212" s="41"/>
      <c r="AB212" s="41"/>
      <c r="AC212" s="41"/>
      <c r="AD212" s="63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41"/>
    </row>
    <row r="213" spans="26:53" ht="18.75" hidden="1" x14ac:dyDescent="0.15">
      <c r="Z213" s="41"/>
      <c r="AA213" s="41"/>
      <c r="AB213" s="41"/>
      <c r="AC213" s="41"/>
      <c r="AD213" s="63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P213" s="41"/>
      <c r="AQ213" s="41"/>
      <c r="AR213" s="41"/>
      <c r="AS213" s="41"/>
      <c r="AT213" s="41"/>
      <c r="AU213" s="41"/>
      <c r="AV213" s="41"/>
      <c r="AW213" s="41"/>
      <c r="AX213" s="41"/>
      <c r="AY213" s="41"/>
      <c r="AZ213" s="41"/>
    </row>
    <row r="214" spans="26:53" ht="18.75" hidden="1" x14ac:dyDescent="0.15">
      <c r="Z214" s="41"/>
      <c r="AA214" s="41"/>
      <c r="AB214" s="41"/>
      <c r="AC214" s="41"/>
      <c r="AD214" s="63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P214" s="41"/>
      <c r="AQ214" s="61"/>
      <c r="AR214" s="97">
        <f>IF(OR(SUM(AR223:AR248)=0,D218=""),0,1)</f>
        <v>0</v>
      </c>
      <c r="AS214" s="97">
        <f>IF(OR(MOD(SUM(AX223:AX248),10)=5,MOD(SUM(AX223:AX248),10)=0),0,1)</f>
        <v>0</v>
      </c>
      <c r="AT214" s="97"/>
      <c r="AU214" s="97"/>
      <c r="AV214" s="97"/>
      <c r="AW214" s="97"/>
      <c r="AX214" s="97"/>
      <c r="AY214" s="97">
        <f>IF(OR(SUM(AY223:AY248)=0,D218=""),0,1)</f>
        <v>0</v>
      </c>
      <c r="AZ214" s="41">
        <f t="shared" ref="AZ214" si="473">IF(SUM(AZ218:AZ242)=0,0,1)</f>
        <v>0</v>
      </c>
      <c r="BA214" s="41">
        <f>IF(SUM(BA218:BA243)=0,0,1)</f>
        <v>0</v>
      </c>
    </row>
    <row r="215" spans="26:53" ht="18.75" hidden="1" x14ac:dyDescent="0.15">
      <c r="Z215" s="41"/>
      <c r="AA215" s="41"/>
      <c r="AB215" s="41"/>
      <c r="AC215" s="41"/>
      <c r="AD215" s="63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P215" s="41"/>
      <c r="AQ215" s="62"/>
      <c r="AR215" s="97" t="s">
        <v>282</v>
      </c>
      <c r="AS215" s="197" t="s">
        <v>283</v>
      </c>
      <c r="AT215" s="197"/>
      <c r="AU215" s="197"/>
      <c r="AV215" s="197"/>
      <c r="AW215" s="197"/>
      <c r="AX215" s="197"/>
      <c r="AY215" s="97" t="s">
        <v>288</v>
      </c>
      <c r="AZ215" s="41" t="s">
        <v>344</v>
      </c>
      <c r="BA215" s="41" t="s">
        <v>345</v>
      </c>
    </row>
    <row r="216" spans="26:53" ht="18.75" hidden="1" customHeight="1" x14ac:dyDescent="0.15">
      <c r="Z216" s="41" t="s">
        <v>299</v>
      </c>
      <c r="AA216" s="41"/>
      <c r="AB216" s="41"/>
      <c r="AC216" s="41"/>
      <c r="AD216" s="41" t="s">
        <v>292</v>
      </c>
      <c r="AE216" s="41"/>
      <c r="AF216" s="41"/>
      <c r="AG216" s="41"/>
      <c r="AH216" s="63"/>
      <c r="AI216" s="41"/>
      <c r="AJ216" s="41"/>
      <c r="AK216" s="41"/>
      <c r="AL216" s="41"/>
      <c r="AM216" s="41"/>
      <c r="AN216" s="41"/>
      <c r="AP216" s="41"/>
      <c r="AQ216" s="61"/>
      <c r="AR216" s="97"/>
      <c r="AS216" s="97"/>
      <c r="AT216" s="97"/>
      <c r="AU216" s="97"/>
      <c r="AV216" s="97"/>
      <c r="AW216" s="97"/>
      <c r="AX216" s="97"/>
      <c r="AY216" s="97"/>
      <c r="AZ216" s="41"/>
      <c r="BA216" s="41"/>
    </row>
    <row r="217" spans="26:53" ht="18.75" hidden="1" x14ac:dyDescent="0.15">
      <c r="Z217" s="41"/>
      <c r="AA217" s="41" t="s">
        <v>326</v>
      </c>
      <c r="AB217" s="63" t="s">
        <v>262</v>
      </c>
      <c r="AC217" s="41"/>
      <c r="AD217" s="41" t="s">
        <v>293</v>
      </c>
      <c r="AE217" s="41" t="s">
        <v>294</v>
      </c>
      <c r="AF217" s="63" t="s">
        <v>295</v>
      </c>
      <c r="AG217" s="41" t="s">
        <v>293</v>
      </c>
      <c r="AH217" s="41" t="s">
        <v>294</v>
      </c>
      <c r="AI217" s="63" t="s">
        <v>297</v>
      </c>
      <c r="AJ217" s="41"/>
      <c r="AK217" s="41" t="s">
        <v>298</v>
      </c>
      <c r="AL217" s="41"/>
      <c r="AM217" s="41"/>
      <c r="AN217" s="41"/>
      <c r="AP217" s="41"/>
      <c r="AQ217" s="61"/>
      <c r="AR217" s="97"/>
      <c r="AS217" s="97"/>
      <c r="AT217" s="97"/>
      <c r="AU217" s="97"/>
      <c r="AV217" s="97"/>
      <c r="AW217" s="97"/>
      <c r="AX217" s="97"/>
      <c r="AY217" s="97"/>
      <c r="AZ217" s="41" t="s">
        <v>341</v>
      </c>
      <c r="BA217" s="41" t="s">
        <v>342</v>
      </c>
    </row>
    <row r="218" spans="26:53" ht="18" hidden="1" customHeight="1" x14ac:dyDescent="0.15">
      <c r="Z218" s="41">
        <v>1</v>
      </c>
      <c r="AA218" s="41" t="str">
        <f t="shared" ref="AA218:AA222" si="474">AL219</f>
        <v/>
      </c>
      <c r="AB218" s="63" t="str">
        <f t="shared" ref="AB218:AB222" si="475">AN219</f>
        <v/>
      </c>
      <c r="AC218" s="41"/>
      <c r="AD218" s="41" t="s">
        <v>337</v>
      </c>
      <c r="AE218" s="63" t="s">
        <v>326</v>
      </c>
      <c r="AF218" s="41" t="s">
        <v>328</v>
      </c>
      <c r="AG218" s="63" t="s">
        <v>325</v>
      </c>
      <c r="AH218" s="63" t="s">
        <v>330</v>
      </c>
      <c r="AI218" s="41" t="s">
        <v>325</v>
      </c>
      <c r="AJ218" s="41"/>
      <c r="AK218" s="41" t="s">
        <v>328</v>
      </c>
      <c r="AL218" s="41"/>
      <c r="AM218" s="41" t="s">
        <v>325</v>
      </c>
      <c r="AN218" s="41"/>
      <c r="AP218" s="41"/>
      <c r="AQ218" s="61" t="s">
        <v>284</v>
      </c>
      <c r="AR218" s="61" t="s">
        <v>285</v>
      </c>
      <c r="AS218" s="197" t="s">
        <v>286</v>
      </c>
      <c r="AT218" s="197"/>
      <c r="AU218" s="197"/>
      <c r="AV218" s="197"/>
      <c r="AW218" s="197"/>
      <c r="AX218" s="197"/>
      <c r="AY218" s="97" t="s">
        <v>289</v>
      </c>
      <c r="AZ218" s="195" t="str">
        <f>IF($D218="","",IF($D218&gt;1499,0,1))</f>
        <v/>
      </c>
      <c r="BA218" s="41" t="str">
        <f>IF($P218="","",IF(VALUE($P218)&gt;60,1,0))</f>
        <v/>
      </c>
    </row>
    <row r="219" spans="26:53" ht="18" hidden="1" customHeight="1" x14ac:dyDescent="0.15">
      <c r="Z219" s="41">
        <v>2</v>
      </c>
      <c r="AA219" s="41" t="str">
        <f t="shared" si="474"/>
        <v/>
      </c>
      <c r="AB219" s="63" t="str">
        <f t="shared" si="475"/>
        <v/>
      </c>
      <c r="AC219" s="41"/>
      <c r="AD219" s="41" t="str">
        <f>IF(AF219="","",RANK(AF219,$AF$219:$AF$244,1))</f>
        <v/>
      </c>
      <c r="AE219" s="63" t="str">
        <f>IF(COUNTIF($AF$219:AF219,AF219)=1,AD219,AD219+COUNTIF($AF$219:AF219,AF219)-1)</f>
        <v/>
      </c>
      <c r="AF219" s="41" t="str">
        <f t="shared" ref="AF219" si="476">IF(OR(N218="",U218&lt;&gt;""),"",N218*60+P218+R218/100)</f>
        <v/>
      </c>
      <c r="AG219" s="63"/>
      <c r="AH219" s="63"/>
      <c r="AI219" s="41"/>
      <c r="AJ219" s="41"/>
      <c r="AK219" s="41">
        <v>1</v>
      </c>
      <c r="AL219" s="41" t="str">
        <f>IFERROR(VLOOKUP(AK219,$AE$219:$AF$244,2,FALSE),"")</f>
        <v/>
      </c>
      <c r="AM219" s="41">
        <v>1</v>
      </c>
      <c r="AN219" s="41" t="str">
        <f>IFERROR(VLOOKUP(AM219,$AH$220:$AI$245,2,FALSE),"")</f>
        <v/>
      </c>
      <c r="AP219" s="41"/>
      <c r="AQ219" s="61"/>
      <c r="AR219" s="97"/>
      <c r="AS219" s="97" t="s">
        <v>240</v>
      </c>
      <c r="AT219" s="97" t="s">
        <v>247</v>
      </c>
      <c r="AU219" s="97" t="s">
        <v>290</v>
      </c>
      <c r="AV219" s="97" t="s">
        <v>242</v>
      </c>
      <c r="AW219" s="97" t="s">
        <v>241</v>
      </c>
      <c r="AX219" s="97" t="s">
        <v>163</v>
      </c>
      <c r="AY219" s="97"/>
      <c r="AZ219" s="196"/>
      <c r="BA219" s="41" t="str">
        <f t="shared" ref="BA219:BA247" si="477">IF($P219="","",IF(VALUE($P219)&gt;60,1,0))</f>
        <v/>
      </c>
    </row>
    <row r="220" spans="26:53" ht="18" hidden="1" customHeight="1" x14ac:dyDescent="0.15">
      <c r="Z220" s="41">
        <v>3</v>
      </c>
      <c r="AA220" s="41" t="str">
        <f t="shared" si="474"/>
        <v/>
      </c>
      <c r="AB220" s="63" t="str">
        <f t="shared" si="475"/>
        <v/>
      </c>
      <c r="AC220" s="41"/>
      <c r="AD220" s="41"/>
      <c r="AE220" s="63"/>
      <c r="AF220" s="41"/>
      <c r="AG220" s="63" t="str">
        <f>IF(AI220="","",RANK(AI220,$AI$220:$AI$244,1))</f>
        <v/>
      </c>
      <c r="AH220" s="63" t="str">
        <f>IF(COUNTIF($AI$220:AI220,AI220)=1,AG220,AG220+COUNTIF($AI$220:AI220,AI220)-1)</f>
        <v/>
      </c>
      <c r="AI220" s="41" t="str">
        <f t="shared" ref="AI220" si="478">IF(OR(N219="",U218&lt;&gt;""),"",N219*60+P219+R219/100)</f>
        <v/>
      </c>
      <c r="AJ220" s="41"/>
      <c r="AK220" s="41">
        <v>2</v>
      </c>
      <c r="AL220" s="41" t="str">
        <f t="shared" ref="AL220:AL223" si="479">IFERROR(VLOOKUP(AK220,$AE$219:$AF$244,2,FALSE),"")</f>
        <v/>
      </c>
      <c r="AM220" s="41">
        <v>2</v>
      </c>
      <c r="AN220" s="41" t="str">
        <f t="shared" ref="AN220:AN222" si="480">IFERROR(VLOOKUP(AM220,$AH$220:$AI$245,2,FALSE),"")</f>
        <v/>
      </c>
      <c r="AP220" s="41"/>
      <c r="AQ220" s="61"/>
      <c r="AR220" s="97"/>
      <c r="AS220" s="97"/>
      <c r="AT220" s="97"/>
      <c r="AU220" s="97"/>
      <c r="AV220" s="97"/>
      <c r="AW220" s="97"/>
      <c r="AX220" s="97"/>
      <c r="AY220" s="97"/>
      <c r="AZ220" s="195" t="str">
        <f t="shared" ref="AZ220" si="481">IF($D220="","",IF($D220&gt;1499,0,1))</f>
        <v/>
      </c>
      <c r="BA220" s="41" t="str">
        <f t="shared" si="477"/>
        <v/>
      </c>
    </row>
    <row r="221" spans="26:53" ht="18" hidden="1" customHeight="1" x14ac:dyDescent="0.15">
      <c r="Z221" s="41">
        <v>4</v>
      </c>
      <c r="AA221" s="41" t="str">
        <f t="shared" si="474"/>
        <v/>
      </c>
      <c r="AB221" s="63" t="str">
        <f t="shared" si="475"/>
        <v/>
      </c>
      <c r="AC221" s="41"/>
      <c r="AD221" s="41" t="str">
        <f t="shared" ref="AD221" si="482">IF(AF221="","",RANK(AF221,$AF$219:$AF$244,1))</f>
        <v/>
      </c>
      <c r="AE221" s="63" t="e">
        <f>IF(COUNTIF($AF$219:AF221,AF221)=1,AD221,AD221+COUNTIF($AF$219:AF221,AF221)-1)</f>
        <v>#VALUE!</v>
      </c>
      <c r="AF221" s="41" t="str">
        <f t="shared" ref="AF221" si="483">IF(OR(N220="",U220&lt;&gt;""),"",N220*60+P220+R220/100)</f>
        <v/>
      </c>
      <c r="AG221" s="63"/>
      <c r="AH221" s="63"/>
      <c r="AI221" s="41"/>
      <c r="AJ221" s="41"/>
      <c r="AK221" s="41">
        <v>3</v>
      </c>
      <c r="AL221" s="41" t="str">
        <f t="shared" si="479"/>
        <v/>
      </c>
      <c r="AM221" s="41">
        <v>3</v>
      </c>
      <c r="AN221" s="41" t="str">
        <f t="shared" si="480"/>
        <v/>
      </c>
      <c r="AP221" s="41"/>
      <c r="AQ221" s="61"/>
      <c r="AR221" s="97"/>
      <c r="AS221" s="97"/>
      <c r="AT221" s="97"/>
      <c r="AU221" s="97"/>
      <c r="AV221" s="97"/>
      <c r="AW221" s="97"/>
      <c r="AX221" s="97"/>
      <c r="AY221" s="97"/>
      <c r="AZ221" s="196"/>
      <c r="BA221" s="41" t="str">
        <f t="shared" si="477"/>
        <v/>
      </c>
    </row>
    <row r="222" spans="26:53" ht="18" hidden="1" customHeight="1" x14ac:dyDescent="0.15">
      <c r="Z222" s="41">
        <v>5</v>
      </c>
      <c r="AA222" s="41" t="str">
        <f t="shared" si="474"/>
        <v/>
      </c>
      <c r="AB222" s="63" t="str">
        <f t="shared" si="475"/>
        <v/>
      </c>
      <c r="AC222" s="41"/>
      <c r="AD222" s="41"/>
      <c r="AE222" s="63"/>
      <c r="AF222" s="41"/>
      <c r="AG222" s="63" t="str">
        <f t="shared" ref="AG222" si="484">IF(AI222="","",RANK(AI222,$AI$220:$AI$244,1))</f>
        <v/>
      </c>
      <c r="AH222" s="63" t="e">
        <f>IF(COUNTIF($AI$220:AI222,AI222)=1,AG222,AG222+COUNTIF($AI$220:AI222,AI222)-1)</f>
        <v>#VALUE!</v>
      </c>
      <c r="AI222" s="41" t="str">
        <f t="shared" ref="AI222" si="485">IF(OR(N221="",U220&lt;&gt;""),"",N221*60+P221+R221/100)</f>
        <v/>
      </c>
      <c r="AJ222" s="41"/>
      <c r="AK222" s="41">
        <v>4</v>
      </c>
      <c r="AL222" s="41" t="str">
        <f t="shared" si="479"/>
        <v/>
      </c>
      <c r="AM222" s="41">
        <v>4</v>
      </c>
      <c r="AN222" s="41" t="str">
        <f t="shared" si="480"/>
        <v/>
      </c>
      <c r="AP222" s="41"/>
      <c r="AQ222" s="61"/>
      <c r="AR222" s="97"/>
      <c r="AS222" s="97"/>
      <c r="AT222" s="97"/>
      <c r="AU222" s="97"/>
      <c r="AV222" s="97"/>
      <c r="AW222" s="97"/>
      <c r="AX222" s="97"/>
      <c r="AY222" s="97"/>
      <c r="AZ222" s="195" t="str">
        <f t="shared" ref="AZ222" si="486">IF($D222="","",IF($D222&gt;1499,0,1))</f>
        <v/>
      </c>
      <c r="BA222" s="41" t="str">
        <f t="shared" si="477"/>
        <v/>
      </c>
    </row>
    <row r="223" spans="26:53" ht="18" hidden="1" customHeight="1" x14ac:dyDescent="0.15">
      <c r="Z223" s="41"/>
      <c r="AA223" s="41"/>
      <c r="AB223" s="63"/>
      <c r="AC223" s="41"/>
      <c r="AD223" s="41" t="str">
        <f t="shared" ref="AD223" si="487">IF(AF223="","",RANK(AF223,$AF$219:$AF$244,1))</f>
        <v/>
      </c>
      <c r="AE223" s="63" t="e">
        <f>IF(COUNTIF($AF$219:AF223,AF223)=1,AD223,AD223+COUNTIF($AF$219:AF223,AF223)-1)</f>
        <v>#VALUE!</v>
      </c>
      <c r="AF223" s="41" t="str">
        <f t="shared" ref="AF223" si="488">IF(OR(N222="",U222&lt;&gt;""),"",N222*60+P222+R222/100)</f>
        <v/>
      </c>
      <c r="AG223" s="63"/>
      <c r="AH223" s="63"/>
      <c r="AI223" s="41"/>
      <c r="AJ223" s="41"/>
      <c r="AK223" s="41">
        <v>5</v>
      </c>
      <c r="AL223" s="41" t="str">
        <f t="shared" si="479"/>
        <v/>
      </c>
      <c r="AM223" s="41">
        <v>5</v>
      </c>
      <c r="AN223" s="41" t="str">
        <f>IFERROR(VLOOKUP(AM223,$AH$220:$AI$245,2,FALSE),"")</f>
        <v/>
      </c>
      <c r="AP223" s="41"/>
      <c r="AQ223" s="61"/>
      <c r="AR223" s="97">
        <f>IF(D218="",0,IF( 登録データ!$Q$58=0,0,IF(VLOOKUP(D218, 登録データ!$A$3:$Z$2500,16,FALSE)=1,0,1)))</f>
        <v>0</v>
      </c>
      <c r="AS223" s="97">
        <f>IF(D218="",1,0)</f>
        <v>1</v>
      </c>
      <c r="AT223" s="97">
        <f>IF(E219="",1,0)</f>
        <v>1</v>
      </c>
      <c r="AU223" s="97">
        <f>IF(E218="",1,0)</f>
        <v>1</v>
      </c>
      <c r="AV223" s="97">
        <f>IF(G218="",1,0)</f>
        <v>1</v>
      </c>
      <c r="AW223" s="97">
        <f>IF(F218="",1,0)</f>
        <v>1</v>
      </c>
      <c r="AX223" s="97">
        <f>SUM(AS223:AW223)</f>
        <v>5</v>
      </c>
      <c r="AY223" s="97">
        <f>IF('様式1(女子)'!$D$16="",IF((COUNTIF($D$64:$D$89,D218)+COUNTIF($D$112:$D$137,D218))&lt;&gt;0,1,0),IF((COUNTIF($D$16:$D$41,D218)+COUNTIF($D$64:$D$89,D218)+COUNTIF($D$112:$D$137,D218))&lt;&gt;0,1,0))</f>
        <v>0</v>
      </c>
      <c r="AZ223" s="196"/>
      <c r="BA223" s="41" t="str">
        <f t="shared" si="477"/>
        <v/>
      </c>
    </row>
    <row r="224" spans="26:53" ht="18" hidden="1" customHeight="1" x14ac:dyDescent="0.15">
      <c r="Z224" s="41"/>
      <c r="AA224" s="41"/>
      <c r="AB224" s="63"/>
      <c r="AC224" s="41"/>
      <c r="AD224" s="41"/>
      <c r="AE224" s="63"/>
      <c r="AF224" s="41"/>
      <c r="AG224" s="63" t="str">
        <f t="shared" ref="AG224" si="489">IF(AI224="","",RANK(AI224,$AI$220:$AI$244,1))</f>
        <v/>
      </c>
      <c r="AH224" s="63" t="e">
        <f>IF(COUNTIF($AI$220:AI224,AI224)=1,AG224,AG224+COUNTIF($AI$220:AI224,AI224)-1)</f>
        <v>#VALUE!</v>
      </c>
      <c r="AI224" s="41" t="str">
        <f t="shared" ref="AI224" si="490">IF(OR(N223="",U222&lt;&gt;""),"",N223*60+P223+R223/100)</f>
        <v/>
      </c>
      <c r="AJ224" s="41"/>
      <c r="AK224" s="41"/>
      <c r="AL224" s="41"/>
      <c r="AM224" s="41"/>
      <c r="AN224" s="41"/>
      <c r="AP224" s="41"/>
      <c r="AQ224" s="61"/>
      <c r="AR224" s="97"/>
      <c r="AS224" s="97"/>
      <c r="AT224" s="97"/>
      <c r="AU224" s="97"/>
      <c r="AV224" s="97"/>
      <c r="AW224" s="97"/>
      <c r="AX224" s="97"/>
      <c r="AY224" s="97"/>
      <c r="AZ224" s="195" t="str">
        <f t="shared" ref="AZ224" si="491">IF($D224="","",IF($D224&gt;1499,0,1))</f>
        <v/>
      </c>
      <c r="BA224" s="41" t="str">
        <f t="shared" si="477"/>
        <v/>
      </c>
    </row>
    <row r="225" spans="26:53" ht="18" hidden="1" customHeight="1" x14ac:dyDescent="0.15">
      <c r="Z225" s="41"/>
      <c r="AA225" s="41"/>
      <c r="AB225" s="63"/>
      <c r="AC225" s="41"/>
      <c r="AD225" s="41" t="str">
        <f t="shared" ref="AD225" si="492">IF(AF225="","",RANK(AF225,$AF$219:$AF$244,1))</f>
        <v/>
      </c>
      <c r="AE225" s="63" t="e">
        <f>IF(COUNTIF($AF$219:AF225,AF225)=1,AD225,AD225+COUNTIF($AF$219:AF225,AF225)-1)</f>
        <v>#VALUE!</v>
      </c>
      <c r="AF225" s="41" t="str">
        <f t="shared" ref="AF225" si="493">IF(OR(N224="",U224&lt;&gt;""),"",N224*60+P224+R224/100)</f>
        <v/>
      </c>
      <c r="AG225" s="63"/>
      <c r="AH225" s="63"/>
      <c r="AI225" s="41"/>
      <c r="AJ225" s="41"/>
      <c r="AK225" s="41"/>
      <c r="AL225" s="41"/>
      <c r="AM225" s="41"/>
      <c r="AN225" s="41"/>
      <c r="AP225" s="41"/>
      <c r="AQ225" s="61"/>
      <c r="AR225" s="97">
        <f>IF(D220="",0,IF( 登録データ!$Q$58=0,0,IF(VLOOKUP(D220, 登録データ!$A$3:$Z$2500,16,FALSE)=1,0,1)))</f>
        <v>0</v>
      </c>
      <c r="AS225" s="97">
        <f t="shared" ref="AS225" si="494">IF(D220="",1,0)</f>
        <v>1</v>
      </c>
      <c r="AT225" s="97">
        <f t="shared" ref="AT225" si="495">IF(E221="",1,0)</f>
        <v>1</v>
      </c>
      <c r="AU225" s="97">
        <f t="shared" ref="AU225" si="496">IF(E220="",1,0)</f>
        <v>1</v>
      </c>
      <c r="AV225" s="97">
        <f t="shared" ref="AV225" si="497">IF(G220="",1,0)</f>
        <v>1</v>
      </c>
      <c r="AW225" s="97">
        <f t="shared" ref="AW225" si="498">IF(F220="",1,0)</f>
        <v>1</v>
      </c>
      <c r="AX225" s="97">
        <f t="shared" ref="AX225" si="499">SUM(AS225:AW225)</f>
        <v>5</v>
      </c>
      <c r="AY225" s="97">
        <f>IF('様式1(女子)'!$D$16="",IF((COUNTIF($D$64:$D$89,D220)+COUNTIF($D$112:$D$137,D220))&lt;&gt;0,1,0),IF((COUNTIF($D$16:$D$41,D220)+COUNTIF($D$64:$D$89,D220)+COUNTIF($D$112:$D$137,D220))&lt;&gt;0,1,0))</f>
        <v>0</v>
      </c>
      <c r="AZ225" s="196"/>
      <c r="BA225" s="41" t="str">
        <f t="shared" si="477"/>
        <v/>
      </c>
    </row>
    <row r="226" spans="26:53" ht="18" hidden="1" customHeight="1" x14ac:dyDescent="0.15">
      <c r="Z226" s="41"/>
      <c r="AA226" s="41"/>
      <c r="AB226" s="63"/>
      <c r="AC226" s="41"/>
      <c r="AD226" s="41"/>
      <c r="AE226" s="63"/>
      <c r="AF226" s="41"/>
      <c r="AG226" s="63" t="str">
        <f t="shared" ref="AG226" si="500">IF(AI226="","",RANK(AI226,$AI$220:$AI$244,1))</f>
        <v/>
      </c>
      <c r="AH226" s="63" t="e">
        <f>IF(COUNTIF($AI$220:AI226,AI226)=1,AG226,AG226+COUNTIF($AI$220:AI226,AI226)-1)</f>
        <v>#VALUE!</v>
      </c>
      <c r="AI226" s="41" t="str">
        <f t="shared" ref="AI226" si="501">IF(OR(N225="",U224&lt;&gt;""),"",N225*60+P225+R225/100)</f>
        <v/>
      </c>
      <c r="AJ226" s="41"/>
      <c r="AK226" s="41"/>
      <c r="AL226" s="41"/>
      <c r="AM226" s="41"/>
      <c r="AN226" s="41"/>
      <c r="AP226" s="41"/>
      <c r="AQ226" s="61"/>
      <c r="AR226" s="97"/>
      <c r="AS226" s="97"/>
      <c r="AT226" s="97"/>
      <c r="AU226" s="97"/>
      <c r="AV226" s="97"/>
      <c r="AW226" s="97"/>
      <c r="AX226" s="97"/>
      <c r="AY226" s="97"/>
      <c r="AZ226" s="195" t="str">
        <f t="shared" ref="AZ226" si="502">IF($D226="","",IF($D226&gt;1499,0,1))</f>
        <v/>
      </c>
      <c r="BA226" s="41" t="str">
        <f t="shared" si="477"/>
        <v/>
      </c>
    </row>
    <row r="227" spans="26:53" ht="18" hidden="1" customHeight="1" x14ac:dyDescent="0.15">
      <c r="Z227" s="41"/>
      <c r="AA227" s="41"/>
      <c r="AB227" s="63"/>
      <c r="AC227" s="41"/>
      <c r="AD227" s="41" t="str">
        <f t="shared" ref="AD227" si="503">IF(AF227="","",RANK(AF227,$AF$219:$AF$244,1))</f>
        <v/>
      </c>
      <c r="AE227" s="63" t="e">
        <f>IF(COUNTIF($AF$219:AF227,AF227)=1,AD227,AD227+COUNTIF($AF$219:AF227,AF227)-1)</f>
        <v>#VALUE!</v>
      </c>
      <c r="AF227" s="41" t="str">
        <f t="shared" ref="AF227" si="504">IF(OR(N226="",U226&lt;&gt;""),"",N226*60+P226+R226/100)</f>
        <v/>
      </c>
      <c r="AG227" s="63"/>
      <c r="AH227" s="63"/>
      <c r="AI227" s="41"/>
      <c r="AJ227" s="41"/>
      <c r="AK227" s="41"/>
      <c r="AL227" s="41"/>
      <c r="AM227" s="41"/>
      <c r="AN227" s="41"/>
      <c r="AP227" s="41"/>
      <c r="AQ227" s="61"/>
      <c r="AR227" s="97">
        <f>IF(D222="",0,IF( 登録データ!$Q$58=0,0,IF(VLOOKUP(D222, 登録データ!$A$3:$Z$2500,16,FALSE)=1,0,1)))</f>
        <v>0</v>
      </c>
      <c r="AS227" s="97">
        <f t="shared" ref="AS227" si="505">IF(D222="",1,0)</f>
        <v>1</v>
      </c>
      <c r="AT227" s="97">
        <f t="shared" ref="AT227" si="506">IF(E223="",1,0)</f>
        <v>1</v>
      </c>
      <c r="AU227" s="97">
        <f t="shared" ref="AU227" si="507">IF(E222="",1,0)</f>
        <v>1</v>
      </c>
      <c r="AV227" s="97">
        <f t="shared" ref="AV227" si="508">IF(G222="",1,0)</f>
        <v>1</v>
      </c>
      <c r="AW227" s="97">
        <f t="shared" ref="AW227" si="509">IF(F222="",1,0)</f>
        <v>1</v>
      </c>
      <c r="AX227" s="97">
        <f t="shared" ref="AX227" si="510">SUM(AS227:AW227)</f>
        <v>5</v>
      </c>
      <c r="AY227" s="97">
        <f>IF('様式1(女子)'!$D$16="",IF((COUNTIF($D$64:$D$89,D222)+COUNTIF($D$112:$D$137,D222))&lt;&gt;0,1,0),IF((COUNTIF($D$16:$D$41,D222)+COUNTIF($D$64:$D$89,D222)+COUNTIF($D$112:$D$137,D222))&lt;&gt;0,1,0))</f>
        <v>0</v>
      </c>
      <c r="AZ227" s="196"/>
      <c r="BA227" s="41" t="str">
        <f t="shared" si="477"/>
        <v/>
      </c>
    </row>
    <row r="228" spans="26:53" ht="18" hidden="1" customHeight="1" x14ac:dyDescent="0.15">
      <c r="Z228" s="41"/>
      <c r="AA228" s="41"/>
      <c r="AB228" s="63"/>
      <c r="AC228" s="41"/>
      <c r="AD228" s="41"/>
      <c r="AE228" s="63"/>
      <c r="AF228" s="41"/>
      <c r="AG228" s="63" t="str">
        <f t="shared" ref="AG228" si="511">IF(AI228="","",RANK(AI228,$AI$220:$AI$244,1))</f>
        <v/>
      </c>
      <c r="AH228" s="63" t="e">
        <f>IF(COUNTIF($AI$220:AI228,AI228)=1,AG228,AG228+COUNTIF($AI$220:AI228,AI228)-1)</f>
        <v>#VALUE!</v>
      </c>
      <c r="AI228" s="41" t="str">
        <f t="shared" ref="AI228" si="512">IF(OR(N227="",U226&lt;&gt;""),"",N227*60+P227+R227/100)</f>
        <v/>
      </c>
      <c r="AJ228" s="41"/>
      <c r="AK228" s="41"/>
      <c r="AL228" s="41"/>
      <c r="AM228" s="41"/>
      <c r="AN228" s="41"/>
      <c r="AP228" s="41"/>
      <c r="AQ228" s="61"/>
      <c r="AR228" s="97"/>
      <c r="AS228" s="97"/>
      <c r="AT228" s="97"/>
      <c r="AU228" s="97"/>
      <c r="AV228" s="97"/>
      <c r="AW228" s="97"/>
      <c r="AX228" s="97"/>
      <c r="AY228" s="97"/>
      <c r="AZ228" s="195" t="str">
        <f t="shared" ref="AZ228" si="513">IF($D228="","",IF($D228&gt;1499,0,1))</f>
        <v/>
      </c>
      <c r="BA228" s="41" t="str">
        <f t="shared" si="477"/>
        <v/>
      </c>
    </row>
    <row r="229" spans="26:53" ht="18" hidden="1" customHeight="1" x14ac:dyDescent="0.15">
      <c r="Z229" s="41"/>
      <c r="AA229" s="41"/>
      <c r="AB229" s="63"/>
      <c r="AC229" s="41"/>
      <c r="AD229" s="41" t="str">
        <f>IF(AF229="","",RANK(AF229,$AF$219:$AF$244,1))</f>
        <v/>
      </c>
      <c r="AE229" s="63" t="e">
        <f>IF(COUNTIF($AF$219:AF229,AF229)=1,AD229,AD229+COUNTIF($AF$219:AF229,AF229)-1)</f>
        <v>#VALUE!</v>
      </c>
      <c r="AF229" s="41" t="str">
        <f t="shared" ref="AF229" si="514">IF(OR(N228="",U228&lt;&gt;""),"",N228*60+P228+R228/100)</f>
        <v/>
      </c>
      <c r="AG229" s="63"/>
      <c r="AH229" s="63"/>
      <c r="AI229" s="41"/>
      <c r="AJ229" s="41"/>
      <c r="AK229" s="41"/>
      <c r="AL229" s="41"/>
      <c r="AM229" s="41"/>
      <c r="AN229" s="41"/>
      <c r="AP229" s="41"/>
      <c r="AQ229" s="61"/>
      <c r="AR229" s="97">
        <f>IF(D224="",0,IF( 登録データ!$Q$58=0,0,IF(VLOOKUP(D224, 登録データ!$A$3:$Z$2500,16,FALSE)=1,0,1)))</f>
        <v>0</v>
      </c>
      <c r="AS229" s="97">
        <f t="shared" ref="AS229" si="515">IF(D224="",1,0)</f>
        <v>1</v>
      </c>
      <c r="AT229" s="97">
        <f t="shared" ref="AT229" si="516">IF(E225="",1,0)</f>
        <v>1</v>
      </c>
      <c r="AU229" s="97">
        <f t="shared" ref="AU229" si="517">IF(E224="",1,0)</f>
        <v>1</v>
      </c>
      <c r="AV229" s="97">
        <f t="shared" ref="AV229" si="518">IF(G224="",1,0)</f>
        <v>1</v>
      </c>
      <c r="AW229" s="97">
        <f t="shared" ref="AW229" si="519">IF(F224="",1,0)</f>
        <v>1</v>
      </c>
      <c r="AX229" s="97">
        <f t="shared" ref="AX229" si="520">SUM(AS229:AW229)</f>
        <v>5</v>
      </c>
      <c r="AY229" s="97">
        <f>IF('様式1(女子)'!$D$16="",IF((COUNTIF($D$64:$D$89,D224)+COUNTIF($D$112:$D$137,D224))&lt;&gt;0,1,0),IF((COUNTIF($D$16:$D$41,D224)+COUNTIF($D$64:$D$89,D224)+COUNTIF($D$112:$D$137,D224))&lt;&gt;0,1,0))</f>
        <v>0</v>
      </c>
      <c r="AZ229" s="196"/>
      <c r="BA229" s="41" t="str">
        <f t="shared" si="477"/>
        <v/>
      </c>
    </row>
    <row r="230" spans="26:53" ht="18" hidden="1" customHeight="1" x14ac:dyDescent="0.15">
      <c r="Z230" s="41"/>
      <c r="AA230" s="41"/>
      <c r="AB230" s="63"/>
      <c r="AC230" s="41"/>
      <c r="AD230" s="41"/>
      <c r="AE230" s="63"/>
      <c r="AF230" s="41"/>
      <c r="AG230" s="63" t="str">
        <f t="shared" ref="AG230" si="521">IF(AI230="","",RANK(AI230,$AI$220:$AI$244,1))</f>
        <v/>
      </c>
      <c r="AH230" s="63" t="e">
        <f>IF(COUNTIF($AI$220:AI230,AI230)=1,AG230,AG230+COUNTIF($AI$220:AI230,AI230)-1)</f>
        <v>#VALUE!</v>
      </c>
      <c r="AI230" s="41" t="str">
        <f t="shared" ref="AI230" si="522">IF(OR(N229="",U228&lt;&gt;""),"",N229*60+P229+R229/100)</f>
        <v/>
      </c>
      <c r="AJ230" s="41"/>
      <c r="AK230" s="41"/>
      <c r="AL230" s="41"/>
      <c r="AM230" s="41"/>
      <c r="AN230" s="41"/>
      <c r="AP230" s="41"/>
      <c r="AQ230" s="61"/>
      <c r="AR230" s="97"/>
      <c r="AS230" s="97"/>
      <c r="AT230" s="97"/>
      <c r="AU230" s="97"/>
      <c r="AV230" s="97"/>
      <c r="AW230" s="97"/>
      <c r="AX230" s="97"/>
      <c r="AY230" s="97"/>
      <c r="AZ230" s="195" t="str">
        <f t="shared" ref="AZ230" si="523">IF($D230="","",IF($D230&gt;1499,0,1))</f>
        <v/>
      </c>
      <c r="BA230" s="41" t="str">
        <f t="shared" si="477"/>
        <v/>
      </c>
    </row>
    <row r="231" spans="26:53" ht="18" hidden="1" customHeight="1" x14ac:dyDescent="0.15">
      <c r="Z231" s="41"/>
      <c r="AA231" s="41"/>
      <c r="AB231" s="63"/>
      <c r="AC231" s="41"/>
      <c r="AD231" s="41" t="str">
        <f t="shared" ref="AD231" si="524">IF(AF231="","",RANK(AF231,$AF$219:$AF$244,1))</f>
        <v/>
      </c>
      <c r="AE231" s="63" t="e">
        <f>IF(COUNTIF($AF$219:AF231,AF231)=1,AD231,AD231+COUNTIF($AF$219:AF231,AF231)-1)</f>
        <v>#VALUE!</v>
      </c>
      <c r="AF231" s="41" t="str">
        <f t="shared" ref="AF231" si="525">IF(OR(N230="",U230&lt;&gt;""),"",N230*60+P230+R230/100)</f>
        <v/>
      </c>
      <c r="AG231" s="63"/>
      <c r="AH231" s="63"/>
      <c r="AI231" s="41"/>
      <c r="AJ231" s="41"/>
      <c r="AK231" s="41"/>
      <c r="AL231" s="41"/>
      <c r="AM231" s="41"/>
      <c r="AN231" s="41"/>
      <c r="AP231" s="41"/>
      <c r="AQ231" s="61"/>
      <c r="AR231" s="97">
        <f>IF(D226="",0,IF( 登録データ!$Q$58=0,0,IF(VLOOKUP(D226, 登録データ!$A$3:$Z$2500,16,FALSE)=1,0,1)))</f>
        <v>0</v>
      </c>
      <c r="AS231" s="97">
        <f t="shared" ref="AS231" si="526">IF(D226="",1,0)</f>
        <v>1</v>
      </c>
      <c r="AT231" s="97">
        <f t="shared" ref="AT231" si="527">IF(E227="",1,0)</f>
        <v>1</v>
      </c>
      <c r="AU231" s="97">
        <f t="shared" ref="AU231" si="528">IF(E226="",1,0)</f>
        <v>1</v>
      </c>
      <c r="AV231" s="97">
        <f t="shared" ref="AV231" si="529">IF(G226="",1,0)</f>
        <v>1</v>
      </c>
      <c r="AW231" s="97">
        <f t="shared" ref="AW231" si="530">IF(F226="",1,0)</f>
        <v>1</v>
      </c>
      <c r="AX231" s="97">
        <f t="shared" ref="AX231" si="531">SUM(AS231:AW231)</f>
        <v>5</v>
      </c>
      <c r="AY231" s="97">
        <f>IF('様式1(女子)'!$D$16="",IF((COUNTIF($D$64:$D$89,D226)+COUNTIF($D$112:$D$137,D226))&lt;&gt;0,1,0),IF((COUNTIF($D$16:$D$41,D226)+COUNTIF($D$64:$D$89,D226)+COUNTIF($D$112:$D$137,D226))&lt;&gt;0,1,0))</f>
        <v>0</v>
      </c>
      <c r="AZ231" s="196"/>
      <c r="BA231" s="41" t="str">
        <f t="shared" si="477"/>
        <v/>
      </c>
    </row>
    <row r="232" spans="26:53" ht="18" hidden="1" customHeight="1" x14ac:dyDescent="0.15">
      <c r="Z232" s="41" t="s">
        <v>163</v>
      </c>
      <c r="AA232" s="41">
        <f>SUM(AA218:AA222)</f>
        <v>0</v>
      </c>
      <c r="AB232" s="63">
        <f>SUM(AB218:AB222)</f>
        <v>0</v>
      </c>
      <c r="AC232" s="41"/>
      <c r="AD232" s="41"/>
      <c r="AE232" s="63"/>
      <c r="AF232" s="41"/>
      <c r="AG232" s="63" t="str">
        <f t="shared" ref="AG232" si="532">IF(AI232="","",RANK(AI232,$AI$220:$AI$244,1))</f>
        <v/>
      </c>
      <c r="AH232" s="63" t="e">
        <f>IF(COUNTIF($AI$220:AI232,AI232)=1,AG232,AG232+COUNTIF($AI$220:AI232,AI232)-1)</f>
        <v>#VALUE!</v>
      </c>
      <c r="AI232" s="41" t="str">
        <f t="shared" ref="AI232" si="533">IF(OR(N231="",U230&lt;&gt;""),"",N231*60+P231+R231/100)</f>
        <v/>
      </c>
      <c r="AJ232" s="41"/>
      <c r="AK232" s="41"/>
      <c r="AL232" s="41"/>
      <c r="AM232" s="41"/>
      <c r="AN232" s="41"/>
      <c r="AP232" s="41"/>
      <c r="AQ232" s="61"/>
      <c r="AR232" s="97"/>
      <c r="AS232" s="97"/>
      <c r="AT232" s="97"/>
      <c r="AU232" s="97"/>
      <c r="AV232" s="97"/>
      <c r="AW232" s="97"/>
      <c r="AX232" s="97"/>
      <c r="AY232" s="97"/>
      <c r="AZ232" s="195" t="str">
        <f t="shared" ref="AZ232" si="534">IF($D232="","",IF($D232&gt;1499,0,1))</f>
        <v/>
      </c>
      <c r="BA232" s="41" t="str">
        <f t="shared" si="477"/>
        <v/>
      </c>
    </row>
    <row r="233" spans="26:53" ht="18" hidden="1" customHeight="1" x14ac:dyDescent="0.15">
      <c r="Z233" s="41" t="s">
        <v>300</v>
      </c>
      <c r="AA233" s="41">
        <f>COUNT(AA218:AA222)</f>
        <v>0</v>
      </c>
      <c r="AB233" s="41">
        <f>COUNT(AB218:AB222)</f>
        <v>0</v>
      </c>
      <c r="AC233" s="41"/>
      <c r="AD233" s="41" t="str">
        <f t="shared" ref="AD233" si="535">IF(AF233="","",RANK(AF233,$AF$219:$AF$244,1))</f>
        <v/>
      </c>
      <c r="AE233" s="63" t="e">
        <f>IF(COUNTIF($AF$219:AF233,AF233)=1,AD233,AD233+COUNTIF($AF$219:AF233,AF233)-1)</f>
        <v>#VALUE!</v>
      </c>
      <c r="AF233" s="41" t="str">
        <f t="shared" ref="AF233" si="536">IF(OR(N232="",U232&lt;&gt;""),"",N232*60+P232+R232/100)</f>
        <v/>
      </c>
      <c r="AG233" s="63"/>
      <c r="AH233" s="63"/>
      <c r="AI233" s="41"/>
      <c r="AJ233" s="41"/>
      <c r="AK233" s="41"/>
      <c r="AL233" s="41"/>
      <c r="AM233" s="41"/>
      <c r="AN233" s="41"/>
      <c r="AP233" s="41"/>
      <c r="AQ233" s="61"/>
      <c r="AR233" s="97">
        <f>IF(D228="",0,IF( 登録データ!$Q$58=0,0,IF(VLOOKUP(D228, 登録データ!$A$3:$Z$2500,16,FALSE)=1,0,1)))</f>
        <v>0</v>
      </c>
      <c r="AS233" s="97">
        <f t="shared" ref="AS233" si="537">IF(D228="",1,0)</f>
        <v>1</v>
      </c>
      <c r="AT233" s="97">
        <f t="shared" ref="AT233" si="538">IF(E229="",1,0)</f>
        <v>1</v>
      </c>
      <c r="AU233" s="97">
        <f t="shared" ref="AU233" si="539">IF(E228="",1,0)</f>
        <v>1</v>
      </c>
      <c r="AV233" s="97">
        <f t="shared" ref="AV233" si="540">IF(G228="",1,0)</f>
        <v>1</v>
      </c>
      <c r="AW233" s="97">
        <f t="shared" ref="AW233" si="541">IF(F228="",1,0)</f>
        <v>1</v>
      </c>
      <c r="AX233" s="97">
        <f t="shared" ref="AX233" si="542">SUM(AS233:AW233)</f>
        <v>5</v>
      </c>
      <c r="AY233" s="97">
        <f>IF('様式1(女子)'!$D$16="",IF((COUNTIF($D$64:$D$89,D228)+COUNTIF($D$112:$D$137,D228))&lt;&gt;0,1,0),IF((COUNTIF($D$16:$D$41,D228)+COUNTIF($D$64:$D$89,D228)+COUNTIF($D$112:$D$137,D228))&lt;&gt;0,1,0))</f>
        <v>0</v>
      </c>
      <c r="AZ233" s="196"/>
      <c r="BA233" s="41" t="str">
        <f t="shared" si="477"/>
        <v/>
      </c>
    </row>
    <row r="234" spans="26:53" ht="18" hidden="1" customHeight="1" x14ac:dyDescent="0.15">
      <c r="Z234" s="41" t="s">
        <v>301</v>
      </c>
      <c r="AA234" s="41" t="e">
        <f>AA232/AA233</f>
        <v>#DIV/0!</v>
      </c>
      <c r="AB234" s="41" t="e">
        <f>AB232/AB233</f>
        <v>#DIV/0!</v>
      </c>
      <c r="AC234" s="41"/>
      <c r="AD234" s="41"/>
      <c r="AE234" s="63"/>
      <c r="AF234" s="41"/>
      <c r="AG234" s="63" t="str">
        <f t="shared" ref="AG234" si="543">IF(AI234="","",RANK(AI234,$AI$220:$AI$244,1))</f>
        <v/>
      </c>
      <c r="AH234" s="63" t="e">
        <f>IF(COUNTIF($AI$220:AI234,AI234)=1,AG234,AG234+COUNTIF($AI$220:AI234,AI234)-1)</f>
        <v>#VALUE!</v>
      </c>
      <c r="AI234" s="41" t="str">
        <f t="shared" ref="AI234" si="544">IF(OR(N233="",U232&lt;&gt;""),"",N233*60+P233+R233/100)</f>
        <v/>
      </c>
      <c r="AJ234" s="41"/>
      <c r="AK234" s="41"/>
      <c r="AL234" s="41"/>
      <c r="AM234" s="41"/>
      <c r="AN234" s="41"/>
      <c r="AP234" s="41"/>
      <c r="AQ234" s="61"/>
      <c r="AR234" s="97"/>
      <c r="AS234" s="97"/>
      <c r="AT234" s="97"/>
      <c r="AU234" s="97"/>
      <c r="AV234" s="97"/>
      <c r="AW234" s="97"/>
      <c r="AX234" s="97"/>
      <c r="AY234" s="97"/>
      <c r="AZ234" s="195" t="str">
        <f t="shared" ref="AZ234" si="545">IF($D234="","",IF($D234&gt;1499,0,1))</f>
        <v/>
      </c>
      <c r="BA234" s="41" t="str">
        <f t="shared" si="477"/>
        <v/>
      </c>
    </row>
    <row r="235" spans="26:53" ht="18" hidden="1" customHeight="1" x14ac:dyDescent="0.15">
      <c r="Z235" s="41"/>
      <c r="AA235" s="41"/>
      <c r="AB235" s="63"/>
      <c r="AC235" s="41"/>
      <c r="AD235" s="41" t="str">
        <f t="shared" ref="AD235" si="546">IF(AF235="","",RANK(AF235,$AF$219:$AF$244,1))</f>
        <v/>
      </c>
      <c r="AE235" s="63" t="e">
        <f>IF(COUNTIF($AF$219:AF235,AF235)=1,AD235,AD235+COUNTIF($AF$219:AF235,AF235)-1)</f>
        <v>#VALUE!</v>
      </c>
      <c r="AF235" s="41" t="str">
        <f t="shared" ref="AF235" si="547">IF(OR(N234="",U234&lt;&gt;""),"",N234*60+P234+R234/100)</f>
        <v/>
      </c>
      <c r="AG235" s="63"/>
      <c r="AH235" s="63"/>
      <c r="AI235" s="41"/>
      <c r="AJ235" s="41"/>
      <c r="AK235" s="41"/>
      <c r="AL235" s="41"/>
      <c r="AM235" s="41"/>
      <c r="AN235" s="41"/>
      <c r="AP235" s="41"/>
      <c r="AQ235" s="61"/>
      <c r="AR235" s="97">
        <f>IF(D230="",0,IF( 登録データ!$Q$58=0,0,IF(VLOOKUP(D230, 登録データ!$A$3:$Z$2500,16,FALSE)=1,0,1)))</f>
        <v>0</v>
      </c>
      <c r="AS235" s="97">
        <f t="shared" ref="AS235" si="548">IF(D230="",1,0)</f>
        <v>1</v>
      </c>
      <c r="AT235" s="97">
        <f t="shared" ref="AT235" si="549">IF(E231="",1,0)</f>
        <v>1</v>
      </c>
      <c r="AU235" s="97">
        <f t="shared" ref="AU235" si="550">IF(E230="",1,0)</f>
        <v>1</v>
      </c>
      <c r="AV235" s="97">
        <f t="shared" ref="AV235" si="551">IF(G230="",1,0)</f>
        <v>1</v>
      </c>
      <c r="AW235" s="97">
        <f t="shared" ref="AW235" si="552">IF(F230="",1,0)</f>
        <v>1</v>
      </c>
      <c r="AX235" s="97">
        <f t="shared" ref="AX235" si="553">SUM(AS235:AW235)</f>
        <v>5</v>
      </c>
      <c r="AY235" s="97">
        <f>IF('様式1(女子)'!$D$16="",IF((COUNTIF($D$64:$D$89,D230)+COUNTIF($D$112:$D$137,D230))&lt;&gt;0,1,0),IF((COUNTIF($D$16:$D$41,D230)+COUNTIF($D$64:$D$89,D230)+COUNTIF($D$112:$D$137,D230))&lt;&gt;0,1,0))</f>
        <v>0</v>
      </c>
      <c r="AZ235" s="196"/>
      <c r="BA235" s="41" t="str">
        <f t="shared" si="477"/>
        <v/>
      </c>
    </row>
    <row r="236" spans="26:53" ht="18" hidden="1" customHeight="1" x14ac:dyDescent="0.15">
      <c r="Z236" s="41" t="s">
        <v>302</v>
      </c>
      <c r="AA236" s="41" t="e">
        <f>QUOTIENT(AA234,60)</f>
        <v>#DIV/0!</v>
      </c>
      <c r="AB236" s="41" t="e">
        <f>QUOTIENT(AB234,60)</f>
        <v>#DIV/0!</v>
      </c>
      <c r="AC236" s="41"/>
      <c r="AD236" s="41"/>
      <c r="AE236" s="63"/>
      <c r="AF236" s="41"/>
      <c r="AG236" s="63" t="str">
        <f t="shared" ref="AG236" si="554">IF(AI236="","",RANK(AI236,$AI$220:$AI$244,1))</f>
        <v/>
      </c>
      <c r="AH236" s="63" t="e">
        <f>IF(COUNTIF($AI$220:AI236,AI236)=1,AG236,AG236+COUNTIF($AI$220:AI236,AI236)-1)</f>
        <v>#VALUE!</v>
      </c>
      <c r="AI236" s="41" t="str">
        <f t="shared" ref="AI236" si="555">IF(OR(N235="",U234&lt;&gt;""),"",N235*60+P235+R235/100)</f>
        <v/>
      </c>
      <c r="AJ236" s="41"/>
      <c r="AK236" s="41"/>
      <c r="AL236" s="41"/>
      <c r="AM236" s="41"/>
      <c r="AN236" s="41"/>
      <c r="AP236" s="41"/>
      <c r="AQ236" s="61"/>
      <c r="AR236" s="97"/>
      <c r="AS236" s="97"/>
      <c r="AT236" s="97"/>
      <c r="AU236" s="97"/>
      <c r="AV236" s="97"/>
      <c r="AW236" s="97"/>
      <c r="AX236" s="97"/>
      <c r="AY236" s="97"/>
      <c r="AZ236" s="195" t="str">
        <f t="shared" ref="AZ236" si="556">IF($D236="","",IF($D236&gt;1499,0,1))</f>
        <v/>
      </c>
      <c r="BA236" s="41" t="str">
        <f t="shared" si="477"/>
        <v/>
      </c>
    </row>
    <row r="237" spans="26:53" ht="18" hidden="1" customHeight="1" x14ac:dyDescent="0.15">
      <c r="Z237" s="41" t="s">
        <v>303</v>
      </c>
      <c r="AA237" s="41" t="e">
        <f>MOD(AA234,60)</f>
        <v>#DIV/0!</v>
      </c>
      <c r="AB237" s="41" t="e">
        <f>MOD(AB234,60)</f>
        <v>#DIV/0!</v>
      </c>
      <c r="AC237" s="41"/>
      <c r="AD237" s="41" t="str">
        <f t="shared" ref="AD237" si="557">IF(AF237="","",RANK(AF237,$AF$219:$AF$244,1))</f>
        <v/>
      </c>
      <c r="AE237" s="63" t="e">
        <f>IF(COUNTIF($AF$219:AF237,AF237)=1,AD237,AD237+COUNTIF($AF$219:AF237,AF237)-1)</f>
        <v>#VALUE!</v>
      </c>
      <c r="AF237" s="41" t="str">
        <f t="shared" ref="AF237" si="558">IF(OR(N236="",U236&lt;&gt;""),"",N236*60+P236+R236/100)</f>
        <v/>
      </c>
      <c r="AG237" s="63"/>
      <c r="AH237" s="63"/>
      <c r="AI237" s="41"/>
      <c r="AJ237" s="41"/>
      <c r="AK237" s="41"/>
      <c r="AL237" s="41"/>
      <c r="AM237" s="41"/>
      <c r="AN237" s="41"/>
      <c r="AP237" s="41"/>
      <c r="AQ237" s="61"/>
      <c r="AR237" s="97">
        <f>IF(D232="",0,IF( 登録データ!$Q$58=0,0,IF(VLOOKUP(D232, 登録データ!$A$3:$Z$2500,16,FALSE)=1,0,1)))</f>
        <v>0</v>
      </c>
      <c r="AS237" s="97">
        <f t="shared" ref="AS237" si="559">IF(D232="",1,0)</f>
        <v>1</v>
      </c>
      <c r="AT237" s="97">
        <f t="shared" ref="AT237" si="560">IF(E233="",1,0)</f>
        <v>1</v>
      </c>
      <c r="AU237" s="97">
        <f t="shared" ref="AU237" si="561">IF(E232="",1,0)</f>
        <v>1</v>
      </c>
      <c r="AV237" s="97">
        <f t="shared" ref="AV237" si="562">IF(G232="",1,0)</f>
        <v>1</v>
      </c>
      <c r="AW237" s="97">
        <f t="shared" ref="AW237" si="563">IF(F232="",1,0)</f>
        <v>1</v>
      </c>
      <c r="AX237" s="97">
        <f t="shared" ref="AX237" si="564">SUM(AS237:AW237)</f>
        <v>5</v>
      </c>
      <c r="AY237" s="97">
        <f>IF('様式1(女子)'!$D$16="",IF((COUNTIF($D$64:$D$89,D232)+COUNTIF($D$112:$D$137,D232))&lt;&gt;0,1,0),IF((COUNTIF($D$16:$D$41,D232)+COUNTIF($D$64:$D$89,D232)+COUNTIF($D$112:$D$137,D232))&lt;&gt;0,1,0))</f>
        <v>0</v>
      </c>
      <c r="AZ237" s="196"/>
      <c r="BA237" s="41" t="str">
        <f t="shared" si="477"/>
        <v/>
      </c>
    </row>
    <row r="238" spans="26:53" ht="18" hidden="1" customHeight="1" x14ac:dyDescent="0.15">
      <c r="Z238" s="41" t="s">
        <v>304</v>
      </c>
      <c r="AA238" s="41" t="e">
        <f>AA237*100</f>
        <v>#DIV/0!</v>
      </c>
      <c r="AB238" s="41" t="e">
        <f>AB237*100</f>
        <v>#DIV/0!</v>
      </c>
      <c r="AC238" s="41"/>
      <c r="AD238" s="41"/>
      <c r="AE238" s="63"/>
      <c r="AF238" s="41"/>
      <c r="AG238" s="63" t="str">
        <f t="shared" ref="AG238" si="565">IF(AI238="","",RANK(AI238,$AI$220:$AI$244,1))</f>
        <v/>
      </c>
      <c r="AH238" s="63" t="e">
        <f>IF(COUNTIF($AI$220:AI238,AI238)=1,AG238,AG238+COUNTIF($AI$220:AI238,AI238)-1)</f>
        <v>#VALUE!</v>
      </c>
      <c r="AI238" s="41" t="str">
        <f t="shared" ref="AI238" si="566">IF(OR(N237="",U236&lt;&gt;""),"",N237*60+P237+R237/100)</f>
        <v/>
      </c>
      <c r="AJ238" s="41"/>
      <c r="AK238" s="41"/>
      <c r="AL238" s="41"/>
      <c r="AM238" s="41"/>
      <c r="AN238" s="41"/>
      <c r="AP238" s="41"/>
      <c r="AQ238" s="61"/>
      <c r="AR238" s="97"/>
      <c r="AS238" s="97"/>
      <c r="AT238" s="97"/>
      <c r="AU238" s="97"/>
      <c r="AV238" s="97"/>
      <c r="AW238" s="97"/>
      <c r="AX238" s="97"/>
      <c r="AY238" s="97"/>
      <c r="AZ238" s="195" t="str">
        <f t="shared" ref="AZ238" si="567">IF($D238="","",IF($D238&gt;1499,0,1))</f>
        <v/>
      </c>
      <c r="BA238" s="41" t="str">
        <f t="shared" si="477"/>
        <v/>
      </c>
    </row>
    <row r="239" spans="26:53" ht="18" hidden="1" customHeight="1" x14ac:dyDescent="0.15">
      <c r="Z239" s="41" t="s">
        <v>305</v>
      </c>
      <c r="AA239" s="41" t="e">
        <f>ROUNDUP(AA238,0)</f>
        <v>#DIV/0!</v>
      </c>
      <c r="AB239" s="41" t="e">
        <f>ROUNDUP(AB238,0)</f>
        <v>#DIV/0!</v>
      </c>
      <c r="AC239" s="41"/>
      <c r="AD239" s="41" t="str">
        <f t="shared" ref="AD239" si="568">IF(AF239="","",RANK(AF239,$AF$219:$AF$244,1))</f>
        <v/>
      </c>
      <c r="AE239" s="63" t="e">
        <f>IF(COUNTIF($AF$219:AF239,AF239)=1,AD239,AD239+COUNTIF($AF$219:AF239,AF239)-1)</f>
        <v>#VALUE!</v>
      </c>
      <c r="AF239" s="41" t="str">
        <f t="shared" ref="AF239" si="569">IF(OR(N238="",U238&lt;&gt;""),"",N238*60+P238+R238/100)</f>
        <v/>
      </c>
      <c r="AG239" s="63"/>
      <c r="AH239" s="63"/>
      <c r="AI239" s="41"/>
      <c r="AJ239" s="41"/>
      <c r="AK239" s="41"/>
      <c r="AL239" s="41"/>
      <c r="AM239" s="41"/>
      <c r="AN239" s="41"/>
      <c r="AP239" s="41"/>
      <c r="AQ239" s="61"/>
      <c r="AR239" s="97">
        <f>IF(D234="",0,IF( 登録データ!$Q$58=0,0,IF(VLOOKUP(D234, 登録データ!$A$3:$Z$2500,16,FALSE)=1,0,1)))</f>
        <v>0</v>
      </c>
      <c r="AS239" s="97">
        <f t="shared" ref="AS239" si="570">IF(D234="",1,0)</f>
        <v>1</v>
      </c>
      <c r="AT239" s="97">
        <f t="shared" ref="AT239" si="571">IF(E235="",1,0)</f>
        <v>1</v>
      </c>
      <c r="AU239" s="97">
        <f t="shared" ref="AU239" si="572">IF(E234="",1,0)</f>
        <v>1</v>
      </c>
      <c r="AV239" s="97">
        <f t="shared" ref="AV239" si="573">IF(G234="",1,0)</f>
        <v>1</v>
      </c>
      <c r="AW239" s="97">
        <f t="shared" ref="AW239" si="574">IF(F234="",1,0)</f>
        <v>1</v>
      </c>
      <c r="AX239" s="97">
        <f t="shared" ref="AX239" si="575">SUM(AS239:AW239)</f>
        <v>5</v>
      </c>
      <c r="AY239" s="97">
        <f>IF('様式1(女子)'!$D$16="",IF((COUNTIF($D$64:$D$89,D234)+COUNTIF($D$112:$D$137,D234))&lt;&gt;0,1,0),IF((COUNTIF($D$16:$D$41,D234)+COUNTIF($D$64:$D$89,D234)+COUNTIF($D$112:$D$137,D234))&lt;&gt;0,1,0))</f>
        <v>0</v>
      </c>
      <c r="AZ239" s="196"/>
      <c r="BA239" s="41" t="str">
        <f t="shared" si="477"/>
        <v/>
      </c>
    </row>
    <row r="240" spans="26:53" ht="18" hidden="1" customHeight="1" x14ac:dyDescent="0.15">
      <c r="Z240" s="41" t="s">
        <v>306</v>
      </c>
      <c r="AA240" s="41" t="e">
        <f>IF(AA239&gt;1000,LEFT(AA239,2),IF(AA239=1000,LEFT(AA239,2),IF(AA239&gt;100,LEFT(AA239,1),IF(AA239=100,LEFT(AA239,1),0))))</f>
        <v>#DIV/0!</v>
      </c>
      <c r="AB240" s="41" t="e">
        <f t="shared" ref="AB240" si="576">IF(AB239&gt;1000,LEFT(AB239,2),IF(AB239=1000,LEFT(AB239,2),IF(AB239&gt;100,LEFT(AB239,1),IF(AB239=100,LEFT(AB239,1),0))))</f>
        <v>#DIV/0!</v>
      </c>
      <c r="AC240" s="41"/>
      <c r="AD240" s="41"/>
      <c r="AE240" s="63"/>
      <c r="AF240" s="41"/>
      <c r="AG240" s="63" t="str">
        <f t="shared" ref="AG240" si="577">IF(AI240="","",RANK(AI240,$AI$220:$AI$244,1))</f>
        <v/>
      </c>
      <c r="AH240" s="63" t="e">
        <f>IF(COUNTIF($AI$220:AI240,AI240)=1,AG240,AG240+COUNTIF($AI$220:AI240,AI240)-1)</f>
        <v>#VALUE!</v>
      </c>
      <c r="AI240" s="41" t="str">
        <f t="shared" ref="AI240" si="578">IF(OR(N239="",U238&lt;&gt;""),"",N239*60+P239+R239/100)</f>
        <v/>
      </c>
      <c r="AJ240" s="41"/>
      <c r="AK240" s="41"/>
      <c r="AL240" s="41"/>
      <c r="AM240" s="41"/>
      <c r="AN240" s="41"/>
      <c r="AP240" s="41"/>
      <c r="AQ240" s="61"/>
      <c r="AR240" s="97"/>
      <c r="AS240" s="97"/>
      <c r="AT240" s="97"/>
      <c r="AU240" s="97"/>
      <c r="AV240" s="97"/>
      <c r="AW240" s="97"/>
      <c r="AX240" s="97"/>
      <c r="AY240" s="97"/>
      <c r="AZ240" s="195" t="str">
        <f t="shared" ref="AZ240" si="579">IF($D240="","",IF($D240&gt;1499,0,1))</f>
        <v/>
      </c>
      <c r="BA240" s="41" t="str">
        <f t="shared" si="477"/>
        <v/>
      </c>
    </row>
    <row r="241" spans="26:53" ht="18" hidden="1" customHeight="1" x14ac:dyDescent="0.15">
      <c r="Z241" s="41" t="s">
        <v>307</v>
      </c>
      <c r="AA241" s="41" t="e">
        <f>IF(AA239&gt;1000,RIGHT(AA239,2),IF(AA239=1000,RIGHT(AA239,2),IF(AA239&gt;100,RIGHT(AA239,2),IF(AA239=100,RIGHT(AA239,2),IF(AA239&gt;10,RIGHT(AA239,2),IF(AA239=10,RIGHT(AA239,2),AA239+100))))))</f>
        <v>#DIV/0!</v>
      </c>
      <c r="AB241" s="41" t="e">
        <f>IF(AB239&gt;1000,RIGHT(AB239,2),IF(AB239=1000,RIGHT(AB239,2),IF(AB239&gt;100,RIGHT(AB239,2),IF(AB239=100,RIGHT(AB239,2),IF(AB239&gt;10,RIGHT(AB239,2),IF(AB239=10,RIGHT(AB239,2),AB239+100))))))</f>
        <v>#DIV/0!</v>
      </c>
      <c r="AC241" s="41"/>
      <c r="AD241" s="41" t="str">
        <f t="shared" ref="AD241" si="580">IF(AF241="","",RANK(AF241,$AF$219:$AF$244,1))</f>
        <v/>
      </c>
      <c r="AE241" s="63" t="e">
        <f>IF(COUNTIF($AF$219:AF241,AF241)=1,AD241,AD241+COUNTIF($AF$219:AF241,AF241)-1)</f>
        <v>#VALUE!</v>
      </c>
      <c r="AF241" s="41" t="str">
        <f t="shared" ref="AF241" si="581">IF(OR(N240="",U240&lt;&gt;""),"",N240*60+P240+R240/100)</f>
        <v/>
      </c>
      <c r="AG241" s="63"/>
      <c r="AH241" s="63"/>
      <c r="AI241" s="41"/>
      <c r="AJ241" s="41"/>
      <c r="AK241" s="41"/>
      <c r="AL241" s="41"/>
      <c r="AM241" s="41"/>
      <c r="AN241" s="41"/>
      <c r="AP241" s="41"/>
      <c r="AQ241" s="61"/>
      <c r="AR241" s="97">
        <f>IF(D236="",0,IF( 登録データ!$Q$58=0,0,IF(VLOOKUP(D236, 登録データ!$A$3:$Z$2500,16,FALSE)=1,0,1)))</f>
        <v>0</v>
      </c>
      <c r="AS241" s="97">
        <f t="shared" ref="AS241" si="582">IF(D236="",1,0)</f>
        <v>1</v>
      </c>
      <c r="AT241" s="97">
        <f t="shared" ref="AT241" si="583">IF(E237="",1,0)</f>
        <v>1</v>
      </c>
      <c r="AU241" s="97">
        <f t="shared" ref="AU241" si="584">IF(E236="",1,0)</f>
        <v>1</v>
      </c>
      <c r="AV241" s="97">
        <f t="shared" ref="AV241" si="585">IF(G236="",1,0)</f>
        <v>1</v>
      </c>
      <c r="AW241" s="97">
        <f t="shared" ref="AW241" si="586">IF(F236="",1,0)</f>
        <v>1</v>
      </c>
      <c r="AX241" s="97">
        <f t="shared" ref="AX241" si="587">SUM(AS241:AW241)</f>
        <v>5</v>
      </c>
      <c r="AY241" s="97">
        <f>IF('様式1(女子)'!$D$16="",IF((COUNTIF($D$64:$D$89,D236)+COUNTIF($D$112:$D$137,D236))&lt;&gt;0,1,0),IF((COUNTIF($D$16:$D$41,D236)+COUNTIF($D$64:$D$89,D236)+COUNTIF($D$112:$D$137,D236))&lt;&gt;0,1,0))</f>
        <v>0</v>
      </c>
      <c r="AZ241" s="196"/>
      <c r="BA241" s="41" t="str">
        <f t="shared" si="477"/>
        <v/>
      </c>
    </row>
    <row r="242" spans="26:53" ht="18" hidden="1" customHeight="1" x14ac:dyDescent="0.15">
      <c r="Z242" s="41" t="s">
        <v>308</v>
      </c>
      <c r="AA242" s="41" t="e">
        <f>IF(AA241&gt;100,RIGHT(AA241,2),IF(AA241=100,RIGHT(AA241,2),AA241))</f>
        <v>#DIV/0!</v>
      </c>
      <c r="AB242" s="41" t="e">
        <f>IF(AB241&gt;100,RIGHT(AB241,2),IF(AB241=100,RIGHT(AB241,2),AB241))</f>
        <v>#DIV/0!</v>
      </c>
      <c r="AC242" s="41"/>
      <c r="AD242" s="41"/>
      <c r="AE242" s="63"/>
      <c r="AF242" s="41"/>
      <c r="AG242" s="63" t="str">
        <f t="shared" ref="AG242" si="588">IF(AI242="","",RANK(AI242,$AI$220:$AI$244,1))</f>
        <v/>
      </c>
      <c r="AH242" s="63" t="e">
        <f>IF(COUNTIF($AI$220:AI242,AI242)=1,AG242,AG242+COUNTIF($AI$220:AI242,AI242)-1)</f>
        <v>#VALUE!</v>
      </c>
      <c r="AI242" s="41" t="str">
        <f t="shared" ref="AI242" si="589">IF(OR(N241="",U240&lt;&gt;""),"",N241*60+P241+R241/100)</f>
        <v/>
      </c>
      <c r="AJ242" s="41"/>
      <c r="AK242" s="41"/>
      <c r="AL242" s="41"/>
      <c r="AM242" s="41"/>
      <c r="AN242" s="41"/>
      <c r="AP242" s="41"/>
      <c r="AQ242" s="61"/>
      <c r="AR242" s="97"/>
      <c r="AS242" s="97"/>
      <c r="AT242" s="97"/>
      <c r="AU242" s="97"/>
      <c r="AV242" s="97"/>
      <c r="AW242" s="97"/>
      <c r="AX242" s="97"/>
      <c r="AY242" s="97"/>
      <c r="AZ242" s="195" t="str">
        <f t="shared" ref="AZ242" si="590">IF($D242="","",IF($D242&gt;1499,0,1))</f>
        <v/>
      </c>
      <c r="BA242" s="41" t="str">
        <f t="shared" si="477"/>
        <v/>
      </c>
    </row>
    <row r="243" spans="26:53" ht="18" hidden="1" customHeight="1" x14ac:dyDescent="0.15">
      <c r="Z243" s="41"/>
      <c r="AA243" s="41"/>
      <c r="AB243" s="41"/>
      <c r="AC243" s="41"/>
      <c r="AD243" s="41" t="str">
        <f t="shared" ref="AD243" si="591">IF(AF243="","",RANK(AF243,$AF$219:$AF$244,1))</f>
        <v/>
      </c>
      <c r="AE243" s="63" t="e">
        <f>IF(COUNTIF($AF$219:AF243,AF243)=1,AD243,AD243+COUNTIF($AF$219:AF243,AF243)-1)</f>
        <v>#VALUE!</v>
      </c>
      <c r="AF243" s="41" t="str">
        <f t="shared" ref="AF243" si="592">IF(OR(N242="",U242&lt;&gt;""),"",N242*60+P242+R242/100)</f>
        <v/>
      </c>
      <c r="AG243" s="63"/>
      <c r="AH243" s="63"/>
      <c r="AI243" s="41"/>
      <c r="AJ243" s="41"/>
      <c r="AK243" s="41"/>
      <c r="AL243" s="41"/>
      <c r="AM243" s="41"/>
      <c r="AN243" s="41"/>
      <c r="AP243" s="41"/>
      <c r="AQ243" s="61"/>
      <c r="AR243" s="97">
        <f>IF(D238="",0,IF( 登録データ!$Q$58=0,0,IF(VLOOKUP(D238, 登録データ!$A$3:$Z$2500,16,FALSE)=1,0,1)))</f>
        <v>0</v>
      </c>
      <c r="AS243" s="97">
        <f t="shared" ref="AS243" si="593">IF(D238="",1,0)</f>
        <v>1</v>
      </c>
      <c r="AT243" s="97">
        <f t="shared" ref="AT243" si="594">IF(E239="",1,0)</f>
        <v>1</v>
      </c>
      <c r="AU243" s="97">
        <f t="shared" ref="AU243" si="595">IF(E238="",1,0)</f>
        <v>1</v>
      </c>
      <c r="AV243" s="97">
        <f t="shared" ref="AV243" si="596">IF(G238="",1,0)</f>
        <v>1</v>
      </c>
      <c r="AW243" s="97">
        <f t="shared" ref="AW243" si="597">IF(F238="",1,0)</f>
        <v>1</v>
      </c>
      <c r="AX243" s="97">
        <f t="shared" ref="AX243" si="598">SUM(AS243:AW243)</f>
        <v>5</v>
      </c>
      <c r="AY243" s="97">
        <f>IF('様式1(女子)'!$D$16="",IF((COUNTIF($D$64:$D$89,D238)+COUNTIF($D$112:$D$137,D238))&lt;&gt;0,1,0),IF((COUNTIF($D$16:$D$41,D238)+COUNTIF($D$64:$D$89,D238)+COUNTIF($D$112:$D$137,D238))&lt;&gt;0,1,0))</f>
        <v>0</v>
      </c>
      <c r="AZ243" s="196"/>
      <c r="BA243" s="41" t="str">
        <f t="shared" si="477"/>
        <v/>
      </c>
    </row>
    <row r="244" spans="26:53" ht="18.75" hidden="1" x14ac:dyDescent="0.15">
      <c r="Z244" s="41"/>
      <c r="AA244" s="41"/>
      <c r="AB244" s="41"/>
      <c r="AC244" s="41"/>
      <c r="AD244" s="41"/>
      <c r="AE244" s="63"/>
      <c r="AF244" s="41"/>
      <c r="AG244" s="63" t="str">
        <f t="shared" ref="AG244" si="599">IF(AI244="","",RANK(AI244,$AI$220:$AI$244,1))</f>
        <v/>
      </c>
      <c r="AH244" s="63" t="e">
        <f>IF(COUNTIF($AI$220:AI244,AI244)=1,AG244,AG244+COUNTIF($AI$220:AI244,AI244)-1)</f>
        <v>#VALUE!</v>
      </c>
      <c r="AI244" s="41" t="str">
        <f t="shared" ref="AI244" si="600">IF(OR(N243="",U242&lt;&gt;""),"",N243*60+P243+R243/100)</f>
        <v/>
      </c>
      <c r="AJ244" s="41"/>
      <c r="AK244" s="41"/>
      <c r="AL244" s="41"/>
      <c r="AM244" s="41"/>
      <c r="AN244" s="41"/>
      <c r="AP244" s="41"/>
      <c r="AQ244" s="61"/>
      <c r="AR244" s="97"/>
      <c r="AS244" s="97"/>
      <c r="AT244" s="97"/>
      <c r="AU244" s="97"/>
      <c r="AV244" s="97"/>
      <c r="AW244" s="97"/>
      <c r="AX244" s="97"/>
      <c r="AY244" s="97"/>
      <c r="AZ244" s="41"/>
      <c r="BA244" s="41" t="str">
        <f t="shared" si="477"/>
        <v/>
      </c>
    </row>
    <row r="245" spans="26:53" ht="18.75" hidden="1" x14ac:dyDescent="0.15">
      <c r="Z245" s="41"/>
      <c r="AA245" s="41"/>
      <c r="AB245" s="41"/>
      <c r="AC245" s="41"/>
      <c r="AD245" s="63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P245" s="41"/>
      <c r="AQ245" s="61"/>
      <c r="AR245" s="97">
        <f>IF(D240="",0,IF( 登録データ!$Q$58=0,0,IF(VLOOKUP(D240, 登録データ!$A$3:$Z$2500,16,FALSE)=1,0,1)))</f>
        <v>0</v>
      </c>
      <c r="AS245" s="97">
        <f t="shared" ref="AS245" si="601">IF(D240="",1,0)</f>
        <v>1</v>
      </c>
      <c r="AT245" s="97">
        <f t="shared" ref="AT245" si="602">IF(E241="",1,0)</f>
        <v>1</v>
      </c>
      <c r="AU245" s="97">
        <f t="shared" ref="AU245" si="603">IF(E240="",1,0)</f>
        <v>1</v>
      </c>
      <c r="AV245" s="97">
        <f t="shared" ref="AV245" si="604">IF(G240="",1,0)</f>
        <v>1</v>
      </c>
      <c r="AW245" s="97">
        <f t="shared" ref="AW245" si="605">IF(F240="",1,0)</f>
        <v>1</v>
      </c>
      <c r="AX245" s="97">
        <f t="shared" ref="AX245" si="606">SUM(AS245:AW245)</f>
        <v>5</v>
      </c>
      <c r="AY245" s="97">
        <f>IF('様式1(女子)'!$D$16="",IF((COUNTIF($D$64:$D$89,D240)+COUNTIF($D$112:$D$137,D240))&lt;&gt;0,1,0),IF((COUNTIF($D$16:$D$41,D240)+COUNTIF($D$64:$D$89,D240)+COUNTIF($D$112:$D$137,D240))&lt;&gt;0,1,0))</f>
        <v>0</v>
      </c>
      <c r="AZ245" s="41"/>
      <c r="BA245" s="41" t="str">
        <f t="shared" si="477"/>
        <v/>
      </c>
    </row>
    <row r="246" spans="26:53" ht="18.75" hidden="1" x14ac:dyDescent="0.15">
      <c r="Z246" s="41"/>
      <c r="AA246" s="41"/>
      <c r="AB246" s="41"/>
      <c r="AC246" s="41"/>
      <c r="AD246" s="63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P246" s="41"/>
      <c r="AQ246" s="61"/>
      <c r="AR246" s="97"/>
      <c r="AS246" s="97"/>
      <c r="AT246" s="97"/>
      <c r="AU246" s="97"/>
      <c r="AV246" s="97"/>
      <c r="AW246" s="97"/>
      <c r="AX246" s="97"/>
      <c r="AY246" s="97"/>
      <c r="AZ246" s="41"/>
      <c r="BA246" s="41" t="str">
        <f t="shared" si="477"/>
        <v/>
      </c>
    </row>
    <row r="247" spans="26:53" ht="18.75" hidden="1" x14ac:dyDescent="0.15">
      <c r="Z247" s="41"/>
      <c r="AA247" s="41"/>
      <c r="AB247" s="41"/>
      <c r="AC247" s="41"/>
      <c r="AD247" s="63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P247" s="41"/>
      <c r="AQ247" s="61"/>
      <c r="AR247" s="97">
        <f>IF(D242="",0,IF( 登録データ!$Q$58=0,0,IF(VLOOKUP(D242, 登録データ!$A$3:$Z$2500,16,FALSE)=1,0,1)))</f>
        <v>0</v>
      </c>
      <c r="AS247" s="97">
        <f t="shared" ref="AS247" si="607">IF(D242="",1,0)</f>
        <v>1</v>
      </c>
      <c r="AT247" s="97">
        <f t="shared" ref="AT247" si="608">IF(E243="",1,0)</f>
        <v>1</v>
      </c>
      <c r="AU247" s="97">
        <f t="shared" ref="AU247" si="609">IF(E242="",1,0)</f>
        <v>1</v>
      </c>
      <c r="AV247" s="97">
        <f t="shared" ref="AV247" si="610">IF(G242="",1,0)</f>
        <v>1</v>
      </c>
      <c r="AW247" s="97">
        <f t="shared" ref="AW247" si="611">IF(F242="",1,0)</f>
        <v>1</v>
      </c>
      <c r="AX247" s="97">
        <f t="shared" ref="AX247" si="612">SUM(AS247:AW247)</f>
        <v>5</v>
      </c>
      <c r="AY247" s="97">
        <f>IF('様式1(女子)'!$D$16="",IF((COUNTIF($D$64:$D$89,D242)+COUNTIF($D$112:$D$137,D242))&lt;&gt;0,1,0),IF((COUNTIF($D$16:$D$41,D242)+COUNTIF($D$64:$D$89,D242)+COUNTIF($D$112:$D$137,D242))&lt;&gt;0,1,0))</f>
        <v>0</v>
      </c>
      <c r="AZ247" s="41"/>
      <c r="BA247" s="41" t="str">
        <f t="shared" si="477"/>
        <v/>
      </c>
    </row>
    <row r="248" spans="26:53" ht="18.75" hidden="1" x14ac:dyDescent="0.15">
      <c r="Z248" s="41"/>
      <c r="AA248" s="41"/>
      <c r="AB248" s="41"/>
      <c r="AC248" s="41"/>
      <c r="AD248" s="63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P248" s="41"/>
      <c r="AQ248" s="61"/>
      <c r="AR248" s="97"/>
      <c r="AS248" s="97"/>
      <c r="AT248" s="97"/>
      <c r="AU248" s="97"/>
      <c r="AV248" s="97"/>
      <c r="AW248" s="97"/>
      <c r="AX248" s="97"/>
      <c r="AY248" s="97"/>
      <c r="AZ248" s="41"/>
    </row>
    <row r="249" spans="26:53" hidden="1" x14ac:dyDescent="0.15"/>
    <row r="250" spans="26:53" hidden="1" x14ac:dyDescent="0.15"/>
  </sheetData>
  <sheetProtection algorithmName="SHA-512" hashValue="8VdiYFrrgMfxrA5ml97EUJhZ64AL7LcLR1in0JknOPio3wrAtNuNFJXpD8hYtG7E91b2X2HtX42Cb7sdd1ahvA==" saltValue="11XU8C/tCuUK9uODzBlKyQ==" spinCount="100000" sheet="1" objects="1" scenarios="1"/>
  <protectedRanges>
    <protectedRange sqref="H16:H41" name="範囲1"/>
    <protectedRange sqref="J16:J41" name="範囲2"/>
  </protectedRanges>
  <mergeCells count="251">
    <mergeCell ref="BA13:BA14"/>
    <mergeCell ref="BA15:BA16"/>
    <mergeCell ref="BA17:BA18"/>
    <mergeCell ref="BA19:BA20"/>
    <mergeCell ref="BA21:BA22"/>
    <mergeCell ref="L16:L17"/>
    <mergeCell ref="L18:L19"/>
    <mergeCell ref="L20:L21"/>
    <mergeCell ref="L22:L23"/>
    <mergeCell ref="AY16:AY17"/>
    <mergeCell ref="AY18:AY19"/>
    <mergeCell ref="AY20:AY21"/>
    <mergeCell ref="L24:L25"/>
    <mergeCell ref="L26:L27"/>
    <mergeCell ref="L28:L29"/>
    <mergeCell ref="L30:L31"/>
    <mergeCell ref="L32:L33"/>
    <mergeCell ref="E43:F44"/>
    <mergeCell ref="J44:K44"/>
    <mergeCell ref="D45:F45"/>
    <mergeCell ref="J45:K45"/>
    <mergeCell ref="L40:L41"/>
    <mergeCell ref="E40:E41"/>
    <mergeCell ref="J38:J39"/>
    <mergeCell ref="K38:K39"/>
    <mergeCell ref="H12:K13"/>
    <mergeCell ref="M12:M13"/>
    <mergeCell ref="N12:T12"/>
    <mergeCell ref="N13:R13"/>
    <mergeCell ref="BA31:BA32"/>
    <mergeCell ref="BA33:BA34"/>
    <mergeCell ref="BA35:BA36"/>
    <mergeCell ref="BA37:BA38"/>
    <mergeCell ref="L34:L35"/>
    <mergeCell ref="L36:L37"/>
    <mergeCell ref="L38:L39"/>
    <mergeCell ref="BA23:BA24"/>
    <mergeCell ref="BA25:BA26"/>
    <mergeCell ref="BA27:BA28"/>
    <mergeCell ref="BA29:BA30"/>
    <mergeCell ref="AY22:AY23"/>
    <mergeCell ref="AY24:AY25"/>
    <mergeCell ref="AY26:AY27"/>
    <mergeCell ref="AY28:AY29"/>
    <mergeCell ref="AY30:AY31"/>
    <mergeCell ref="AY32:AY33"/>
    <mergeCell ref="AY34:AY35"/>
    <mergeCell ref="AY36:AY37"/>
    <mergeCell ref="AY38:AY39"/>
    <mergeCell ref="A1:W1"/>
    <mergeCell ref="E3:F3"/>
    <mergeCell ref="N3:R3"/>
    <mergeCell ref="E5:F5"/>
    <mergeCell ref="N5:R5"/>
    <mergeCell ref="E7:F7"/>
    <mergeCell ref="N7:R7"/>
    <mergeCell ref="D9:D10"/>
    <mergeCell ref="E9:T10"/>
    <mergeCell ref="J14:J15"/>
    <mergeCell ref="K14:K15"/>
    <mergeCell ref="E12:E13"/>
    <mergeCell ref="E14:E15"/>
    <mergeCell ref="L12:L13"/>
    <mergeCell ref="L14:L15"/>
    <mergeCell ref="C16:C17"/>
    <mergeCell ref="D16:D17"/>
    <mergeCell ref="F16:F17"/>
    <mergeCell ref="G16:G17"/>
    <mergeCell ref="H16:H17"/>
    <mergeCell ref="I16:I17"/>
    <mergeCell ref="J16:J17"/>
    <mergeCell ref="K16:K17"/>
    <mergeCell ref="C14:C15"/>
    <mergeCell ref="D14:D15"/>
    <mergeCell ref="F14:F15"/>
    <mergeCell ref="G14:G15"/>
    <mergeCell ref="H14:H15"/>
    <mergeCell ref="I14:I15"/>
    <mergeCell ref="E16:E17"/>
    <mergeCell ref="D12:D13"/>
    <mergeCell ref="F12:F13"/>
    <mergeCell ref="G12:G13"/>
    <mergeCell ref="J18:J19"/>
    <mergeCell ref="K18:K19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I18:I19"/>
    <mergeCell ref="E18:E19"/>
    <mergeCell ref="E20:E21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I22:I23"/>
    <mergeCell ref="E22:E23"/>
    <mergeCell ref="E24:E25"/>
    <mergeCell ref="J22:J23"/>
    <mergeCell ref="K22:K23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I26:I27"/>
    <mergeCell ref="E26:E27"/>
    <mergeCell ref="E28:E29"/>
    <mergeCell ref="J26:J27"/>
    <mergeCell ref="K26:K27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I30:I31"/>
    <mergeCell ref="E30:E31"/>
    <mergeCell ref="E32:E33"/>
    <mergeCell ref="J30:J31"/>
    <mergeCell ref="K30:K31"/>
    <mergeCell ref="C36:C37"/>
    <mergeCell ref="D36:D37"/>
    <mergeCell ref="F36:F37"/>
    <mergeCell ref="G36:G37"/>
    <mergeCell ref="H36:H37"/>
    <mergeCell ref="I36:I37"/>
    <mergeCell ref="J36:J37"/>
    <mergeCell ref="K36:K37"/>
    <mergeCell ref="C34:C35"/>
    <mergeCell ref="D34:D35"/>
    <mergeCell ref="F34:F35"/>
    <mergeCell ref="G34:G35"/>
    <mergeCell ref="H34:H35"/>
    <mergeCell ref="I34:I35"/>
    <mergeCell ref="E34:E35"/>
    <mergeCell ref="E36:E37"/>
    <mergeCell ref="J34:J35"/>
    <mergeCell ref="K34:K35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  <mergeCell ref="I38:I39"/>
    <mergeCell ref="E38:E39"/>
    <mergeCell ref="AS165:AX165"/>
    <mergeCell ref="AS168:AX168"/>
    <mergeCell ref="AS215:AX215"/>
    <mergeCell ref="AS218:AX218"/>
    <mergeCell ref="Z3:Z4"/>
    <mergeCell ref="AS13:AX13"/>
    <mergeCell ref="AS16:AX16"/>
    <mergeCell ref="AS64:AX64"/>
    <mergeCell ref="AS67:AX67"/>
    <mergeCell ref="AS115:AX115"/>
    <mergeCell ref="AS118:AX118"/>
    <mergeCell ref="AY40:AY41"/>
    <mergeCell ref="AZ67:AZ68"/>
    <mergeCell ref="AZ69:AZ70"/>
    <mergeCell ref="AZ71:AZ72"/>
    <mergeCell ref="AZ73:AZ74"/>
    <mergeCell ref="AZ75:AZ76"/>
    <mergeCell ref="AZ77:AZ78"/>
    <mergeCell ref="AZ79:AZ80"/>
    <mergeCell ref="AZ81:AZ82"/>
    <mergeCell ref="AZ83:AZ84"/>
    <mergeCell ref="AZ85:AZ86"/>
    <mergeCell ref="AZ87:AZ88"/>
    <mergeCell ref="AZ89:AZ90"/>
    <mergeCell ref="AZ91:AZ92"/>
    <mergeCell ref="AZ118:AZ119"/>
    <mergeCell ref="AZ120:AZ121"/>
    <mergeCell ref="AZ122:AZ123"/>
    <mergeCell ref="AZ124:AZ125"/>
    <mergeCell ref="AZ126:AZ127"/>
    <mergeCell ref="AZ128:AZ129"/>
    <mergeCell ref="AZ130:AZ131"/>
    <mergeCell ref="AZ132:AZ133"/>
    <mergeCell ref="AZ134:AZ135"/>
    <mergeCell ref="AZ136:AZ137"/>
    <mergeCell ref="AZ138:AZ139"/>
    <mergeCell ref="AZ140:AZ141"/>
    <mergeCell ref="AZ142:AZ143"/>
    <mergeCell ref="AZ168:AZ169"/>
    <mergeCell ref="AZ170:AZ171"/>
    <mergeCell ref="AZ172:AZ173"/>
    <mergeCell ref="AZ174:AZ175"/>
    <mergeCell ref="AZ176:AZ177"/>
    <mergeCell ref="AZ178:AZ179"/>
    <mergeCell ref="AZ180:AZ181"/>
    <mergeCell ref="AZ182:AZ183"/>
    <mergeCell ref="AZ184:AZ185"/>
    <mergeCell ref="AZ186:AZ187"/>
    <mergeCell ref="AZ188:AZ189"/>
    <mergeCell ref="AZ190:AZ191"/>
    <mergeCell ref="AZ192:AZ193"/>
    <mergeCell ref="AZ218:AZ219"/>
    <mergeCell ref="AZ220:AZ221"/>
    <mergeCell ref="AZ240:AZ241"/>
    <mergeCell ref="AZ242:AZ243"/>
    <mergeCell ref="AZ222:AZ223"/>
    <mergeCell ref="AZ224:AZ225"/>
    <mergeCell ref="AZ226:AZ227"/>
    <mergeCell ref="AZ228:AZ229"/>
    <mergeCell ref="AZ230:AZ231"/>
    <mergeCell ref="AZ232:AZ233"/>
    <mergeCell ref="AZ234:AZ235"/>
    <mergeCell ref="AZ236:AZ237"/>
    <mergeCell ref="AZ238:AZ239"/>
  </mergeCells>
  <phoneticPr fontId="2"/>
  <dataValidations count="1">
    <dataValidation type="list" showInputMessage="1" showErrorMessage="1" sqref="Z3:Z4" xr:uid="{00000000-0002-0000-0100-000000000000}">
      <formula1>$Z$3</formula1>
    </dataValidation>
  </dataValidations>
  <pageMargins left="1.299212598425197" right="0.70866141732283472" top="0.74803149606299213" bottom="0.74803149606299213" header="0.31496062992125984" footer="0.31496062992125984"/>
  <pageSetup paperSize="9" scale="50" orientation="landscape" horizontalDpi="150" verticalDpi="150" r:id="rId1"/>
  <rowBreaks count="4" manualBreakCount="4">
    <brk id="51" max="21" man="1"/>
    <brk id="102" max="21" man="1"/>
    <brk id="152" max="21" man="1"/>
    <brk id="202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66"/>
  </sheetPr>
  <dimension ref="A1:K245"/>
  <sheetViews>
    <sheetView showGridLines="0" showRowColHeaders="0" view="pageBreakPreview" zoomScale="80" zoomScaleNormal="80" zoomScaleSheetLayoutView="80" workbookViewId="0">
      <selection sqref="A1:J1"/>
    </sheetView>
  </sheetViews>
  <sheetFormatPr defaultColWidth="9" defaultRowHeight="13.5" x14ac:dyDescent="0.15"/>
  <cols>
    <col min="1" max="1" width="8.5" style="9" customWidth="1"/>
    <col min="2" max="9" width="9" style="9"/>
    <col min="10" max="10" width="8.5" style="9" customWidth="1"/>
    <col min="11" max="16384" width="9" style="9"/>
  </cols>
  <sheetData>
    <row r="1" spans="1:11" ht="21" customHeight="1" x14ac:dyDescent="0.2">
      <c r="A1" s="250" t="s">
        <v>1599</v>
      </c>
      <c r="B1" s="250"/>
      <c r="C1" s="250"/>
      <c r="D1" s="250"/>
      <c r="E1" s="250"/>
      <c r="F1" s="250"/>
      <c r="G1" s="250"/>
      <c r="H1" s="250"/>
      <c r="I1" s="250"/>
      <c r="J1" s="250"/>
      <c r="K1" s="8"/>
    </row>
    <row r="2" spans="1:11" ht="21" customHeight="1" x14ac:dyDescent="0.2">
      <c r="A2" s="250" t="s">
        <v>165</v>
      </c>
      <c r="B2" s="250"/>
      <c r="C2" s="250"/>
      <c r="D2" s="250"/>
      <c r="E2" s="250"/>
      <c r="F2" s="250"/>
      <c r="G2" s="250"/>
      <c r="H2" s="250"/>
      <c r="I2" s="250"/>
      <c r="J2" s="250"/>
      <c r="K2" s="8"/>
    </row>
    <row r="3" spans="1:1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21" x14ac:dyDescent="0.2">
      <c r="A4" s="8"/>
      <c r="B4" s="10"/>
      <c r="C4" s="251" t="s">
        <v>166</v>
      </c>
      <c r="D4" s="251"/>
      <c r="E4" s="251" t="str">
        <f>IF(基本情報登録!$D$10="","",基本情報登録!$D$10)</f>
        <v/>
      </c>
      <c r="F4" s="251"/>
      <c r="G4" s="251"/>
      <c r="H4" s="251"/>
      <c r="I4" s="10"/>
      <c r="J4" s="10"/>
      <c r="K4" s="8"/>
    </row>
    <row r="5" spans="1:11" ht="21" x14ac:dyDescent="0.2">
      <c r="A5" s="8"/>
      <c r="B5" s="10"/>
      <c r="C5" s="10"/>
      <c r="D5" s="10"/>
      <c r="E5" s="10"/>
      <c r="F5" s="10"/>
      <c r="G5" s="10"/>
      <c r="H5" s="10"/>
      <c r="I5" s="10"/>
      <c r="J5" s="10"/>
      <c r="K5" s="8"/>
    </row>
    <row r="6" spans="1:11" ht="18" thickBot="1" x14ac:dyDescent="0.25">
      <c r="A6" s="8"/>
      <c r="B6" s="11" t="s">
        <v>167</v>
      </c>
      <c r="C6" s="8"/>
      <c r="D6" s="8"/>
      <c r="E6" s="8"/>
      <c r="F6" s="8"/>
      <c r="G6" s="8"/>
      <c r="H6" s="8"/>
      <c r="I6" s="8"/>
      <c r="J6" s="8"/>
      <c r="K6" s="8"/>
    </row>
    <row r="7" spans="1:11" ht="14.25" customHeight="1" x14ac:dyDescent="0.15">
      <c r="A7" s="8"/>
      <c r="B7" s="252"/>
      <c r="C7" s="253"/>
      <c r="D7" s="253"/>
      <c r="E7" s="253"/>
      <c r="F7" s="253"/>
      <c r="G7" s="253"/>
      <c r="H7" s="253"/>
      <c r="I7" s="254"/>
      <c r="J7" s="12"/>
      <c r="K7" s="8"/>
    </row>
    <row r="8" spans="1:11" ht="14.25" customHeight="1" x14ac:dyDescent="0.15">
      <c r="A8" s="8"/>
      <c r="B8" s="255"/>
      <c r="C8" s="256"/>
      <c r="D8" s="256"/>
      <c r="E8" s="256"/>
      <c r="F8" s="256"/>
      <c r="G8" s="256"/>
      <c r="H8" s="256"/>
      <c r="I8" s="257"/>
      <c r="J8" s="12"/>
      <c r="K8" s="8"/>
    </row>
    <row r="9" spans="1:11" ht="14.25" customHeight="1" x14ac:dyDescent="0.15">
      <c r="A9" s="8"/>
      <c r="B9" s="255"/>
      <c r="C9" s="256"/>
      <c r="D9" s="256"/>
      <c r="E9" s="256"/>
      <c r="F9" s="256"/>
      <c r="G9" s="256"/>
      <c r="H9" s="256"/>
      <c r="I9" s="257"/>
      <c r="J9" s="13"/>
      <c r="K9" s="8"/>
    </row>
    <row r="10" spans="1:11" ht="14.25" customHeight="1" x14ac:dyDescent="0.15">
      <c r="A10" s="8"/>
      <c r="B10" s="255"/>
      <c r="C10" s="256"/>
      <c r="D10" s="256"/>
      <c r="E10" s="256"/>
      <c r="F10" s="256"/>
      <c r="G10" s="256"/>
      <c r="H10" s="256"/>
      <c r="I10" s="257"/>
      <c r="J10" s="13"/>
      <c r="K10" s="8"/>
    </row>
    <row r="11" spans="1:11" ht="14.25" customHeight="1" x14ac:dyDescent="0.15">
      <c r="A11" s="8"/>
      <c r="B11" s="255"/>
      <c r="C11" s="256"/>
      <c r="D11" s="256"/>
      <c r="E11" s="256"/>
      <c r="F11" s="256"/>
      <c r="G11" s="256"/>
      <c r="H11" s="256"/>
      <c r="I11" s="257"/>
      <c r="J11" s="13"/>
      <c r="K11" s="8"/>
    </row>
    <row r="12" spans="1:11" ht="14.25" customHeight="1" x14ac:dyDescent="0.15">
      <c r="A12" s="8"/>
      <c r="B12" s="255"/>
      <c r="C12" s="256"/>
      <c r="D12" s="256"/>
      <c r="E12" s="256"/>
      <c r="F12" s="256"/>
      <c r="G12" s="256"/>
      <c r="H12" s="256"/>
      <c r="I12" s="257"/>
      <c r="J12" s="13"/>
      <c r="K12" s="8"/>
    </row>
    <row r="13" spans="1:11" ht="14.25" customHeight="1" x14ac:dyDescent="0.15">
      <c r="A13" s="8"/>
      <c r="B13" s="255"/>
      <c r="C13" s="256"/>
      <c r="D13" s="256"/>
      <c r="E13" s="256"/>
      <c r="F13" s="256"/>
      <c r="G13" s="256"/>
      <c r="H13" s="256"/>
      <c r="I13" s="257"/>
      <c r="J13" s="13"/>
      <c r="K13" s="8"/>
    </row>
    <row r="14" spans="1:11" ht="14.25" customHeight="1" thickBot="1" x14ac:dyDescent="0.2">
      <c r="A14" s="8"/>
      <c r="B14" s="258"/>
      <c r="C14" s="259"/>
      <c r="D14" s="259"/>
      <c r="E14" s="259"/>
      <c r="F14" s="259"/>
      <c r="G14" s="259"/>
      <c r="H14" s="259"/>
      <c r="I14" s="260"/>
      <c r="J14" s="13"/>
      <c r="K14" s="8"/>
    </row>
    <row r="15" spans="1:11" ht="17.25" x14ac:dyDescent="0.2">
      <c r="A15" s="8"/>
      <c r="B15" s="8"/>
      <c r="C15" s="8"/>
      <c r="D15" s="8"/>
      <c r="E15" s="244" t="s">
        <v>168</v>
      </c>
      <c r="F15" s="244"/>
      <c r="G15" s="244"/>
      <c r="H15" s="244"/>
      <c r="I15" s="244"/>
      <c r="J15" s="81"/>
      <c r="K15" s="8"/>
    </row>
    <row r="16" spans="1:11" x14ac:dyDescent="0.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ht="17.25" x14ac:dyDescent="0.2">
      <c r="A17" s="8"/>
      <c r="B17" s="14" t="s">
        <v>169</v>
      </c>
      <c r="C17" s="15"/>
      <c r="D17" s="261"/>
      <c r="E17" s="261"/>
      <c r="F17" s="261"/>
      <c r="G17" s="261"/>
      <c r="H17" s="261"/>
      <c r="I17" s="261"/>
      <c r="J17" s="16"/>
      <c r="K17" s="8"/>
    </row>
    <row r="18" spans="1:11" ht="17.25" x14ac:dyDescent="0.2">
      <c r="A18" s="8"/>
      <c r="B18" s="11"/>
      <c r="C18" s="11"/>
      <c r="D18" s="11"/>
      <c r="E18" s="11"/>
      <c r="F18" s="11"/>
      <c r="G18" s="11"/>
      <c r="H18" s="11"/>
      <c r="I18" s="11"/>
      <c r="J18" s="11"/>
      <c r="K18" s="8"/>
    </row>
    <row r="19" spans="1:11" ht="17.25" x14ac:dyDescent="0.2">
      <c r="A19" s="8"/>
      <c r="B19" s="11"/>
      <c r="C19" s="11"/>
      <c r="D19" s="11"/>
      <c r="E19" s="11"/>
      <c r="F19" s="11"/>
      <c r="G19" s="11"/>
      <c r="H19" s="11"/>
      <c r="I19" s="11"/>
      <c r="J19" s="11"/>
      <c r="K19" s="8"/>
    </row>
    <row r="20" spans="1:11" ht="18" thickBot="1" x14ac:dyDescent="0.25">
      <c r="A20" s="8"/>
      <c r="B20" s="262" t="s">
        <v>170</v>
      </c>
      <c r="C20" s="262"/>
      <c r="D20" s="262"/>
      <c r="E20" s="262"/>
      <c r="F20" s="262"/>
      <c r="G20" s="262"/>
      <c r="H20" s="262"/>
      <c r="I20" s="262"/>
      <c r="J20" s="18"/>
      <c r="K20" s="8"/>
    </row>
    <row r="21" spans="1:11" ht="15" customHeight="1" x14ac:dyDescent="0.15">
      <c r="A21" s="8"/>
      <c r="B21" s="252"/>
      <c r="C21" s="253"/>
      <c r="D21" s="253"/>
      <c r="E21" s="253"/>
      <c r="F21" s="253"/>
      <c r="G21" s="253"/>
      <c r="H21" s="253"/>
      <c r="I21" s="254"/>
      <c r="J21" s="12"/>
      <c r="K21" s="8"/>
    </row>
    <row r="22" spans="1:11" ht="15" customHeight="1" x14ac:dyDescent="0.15">
      <c r="A22" s="8"/>
      <c r="B22" s="255"/>
      <c r="C22" s="256"/>
      <c r="D22" s="256"/>
      <c r="E22" s="256"/>
      <c r="F22" s="256"/>
      <c r="G22" s="256"/>
      <c r="H22" s="256"/>
      <c r="I22" s="257"/>
      <c r="J22" s="12"/>
      <c r="K22" s="8"/>
    </row>
    <row r="23" spans="1:11" ht="15" customHeight="1" x14ac:dyDescent="0.15">
      <c r="A23" s="8"/>
      <c r="B23" s="255"/>
      <c r="C23" s="256"/>
      <c r="D23" s="256"/>
      <c r="E23" s="256"/>
      <c r="F23" s="256"/>
      <c r="G23" s="256"/>
      <c r="H23" s="256"/>
      <c r="I23" s="257"/>
      <c r="J23" s="13"/>
      <c r="K23" s="8"/>
    </row>
    <row r="24" spans="1:11" ht="15" customHeight="1" x14ac:dyDescent="0.15">
      <c r="A24" s="8"/>
      <c r="B24" s="255"/>
      <c r="C24" s="256"/>
      <c r="D24" s="256"/>
      <c r="E24" s="256"/>
      <c r="F24" s="256"/>
      <c r="G24" s="256"/>
      <c r="H24" s="256"/>
      <c r="I24" s="257"/>
      <c r="J24" s="13"/>
      <c r="K24" s="8"/>
    </row>
    <row r="25" spans="1:11" ht="15" customHeight="1" x14ac:dyDescent="0.15">
      <c r="A25" s="8"/>
      <c r="B25" s="255"/>
      <c r="C25" s="256"/>
      <c r="D25" s="256"/>
      <c r="E25" s="256"/>
      <c r="F25" s="256"/>
      <c r="G25" s="256"/>
      <c r="H25" s="256"/>
      <c r="I25" s="257"/>
      <c r="J25" s="13"/>
      <c r="K25" s="8"/>
    </row>
    <row r="26" spans="1:11" ht="15" customHeight="1" x14ac:dyDescent="0.15">
      <c r="A26" s="8"/>
      <c r="B26" s="255"/>
      <c r="C26" s="256"/>
      <c r="D26" s="256"/>
      <c r="E26" s="256"/>
      <c r="F26" s="256"/>
      <c r="G26" s="256"/>
      <c r="H26" s="256"/>
      <c r="I26" s="257"/>
      <c r="J26" s="13"/>
      <c r="K26" s="8"/>
    </row>
    <row r="27" spans="1:11" ht="15" customHeight="1" x14ac:dyDescent="0.15">
      <c r="A27" s="8"/>
      <c r="B27" s="255"/>
      <c r="C27" s="256"/>
      <c r="D27" s="256"/>
      <c r="E27" s="256"/>
      <c r="F27" s="256"/>
      <c r="G27" s="256"/>
      <c r="H27" s="256"/>
      <c r="I27" s="257"/>
      <c r="J27" s="13"/>
      <c r="K27" s="8"/>
    </row>
    <row r="28" spans="1:11" ht="15" customHeight="1" thickBot="1" x14ac:dyDescent="0.2">
      <c r="A28" s="8"/>
      <c r="B28" s="258"/>
      <c r="C28" s="259"/>
      <c r="D28" s="259"/>
      <c r="E28" s="259"/>
      <c r="F28" s="259"/>
      <c r="G28" s="259"/>
      <c r="H28" s="259"/>
      <c r="I28" s="260"/>
      <c r="J28" s="13"/>
      <c r="K28" s="8"/>
    </row>
    <row r="29" spans="1:11" x14ac:dyDescent="0.15">
      <c r="A29" s="8"/>
      <c r="B29" s="17"/>
      <c r="C29" s="17"/>
      <c r="D29" s="17"/>
      <c r="E29" s="17"/>
      <c r="F29" s="17"/>
      <c r="G29" s="17"/>
      <c r="H29" s="8"/>
      <c r="I29" s="8"/>
      <c r="J29" s="8"/>
      <c r="K29" s="8"/>
    </row>
    <row r="30" spans="1:11" ht="17.25" x14ac:dyDescent="0.2">
      <c r="A30" s="8"/>
      <c r="B30" s="263" t="s">
        <v>171</v>
      </c>
      <c r="C30" s="263"/>
      <c r="D30" s="263"/>
      <c r="E30" s="263"/>
      <c r="F30" s="263"/>
      <c r="G30" s="263"/>
      <c r="H30" s="263"/>
      <c r="I30" s="8"/>
      <c r="J30" s="8"/>
      <c r="K30" s="8"/>
    </row>
    <row r="31" spans="1:11" ht="17.25" x14ac:dyDescent="0.2">
      <c r="A31" s="8"/>
      <c r="B31" s="263" t="s">
        <v>172</v>
      </c>
      <c r="C31" s="263"/>
      <c r="D31" s="263"/>
      <c r="E31" s="263"/>
      <c r="F31" s="263"/>
      <c r="G31" s="263"/>
      <c r="H31" s="263"/>
      <c r="I31" s="8"/>
      <c r="J31" s="8"/>
      <c r="K31" s="8"/>
    </row>
    <row r="32" spans="1:11" ht="17.25" x14ac:dyDescent="0.2">
      <c r="A32" s="8"/>
      <c r="B32" s="263" t="s">
        <v>1606</v>
      </c>
      <c r="C32" s="263"/>
      <c r="D32" s="263"/>
      <c r="E32" s="263"/>
      <c r="F32" s="263"/>
      <c r="G32" s="263"/>
      <c r="H32" s="263"/>
      <c r="I32" s="8"/>
      <c r="J32" s="8"/>
      <c r="K32" s="8"/>
    </row>
    <row r="33" spans="1:11" x14ac:dyDescent="0.1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ht="18" thickBot="1" x14ac:dyDescent="0.25">
      <c r="A34" s="8"/>
      <c r="B34" s="249" t="s">
        <v>173</v>
      </c>
      <c r="C34" s="249"/>
      <c r="D34" s="249"/>
      <c r="E34" s="249"/>
      <c r="F34" s="249"/>
      <c r="G34" s="249"/>
      <c r="H34" s="249"/>
      <c r="I34" s="249"/>
      <c r="J34" s="18"/>
      <c r="K34" s="8"/>
    </row>
    <row r="35" spans="1:11" ht="21" x14ac:dyDescent="0.15">
      <c r="A35" s="8"/>
      <c r="B35" s="246"/>
      <c r="C35" s="247"/>
      <c r="D35" s="247"/>
      <c r="E35" s="247"/>
      <c r="F35" s="247"/>
      <c r="G35" s="247"/>
      <c r="H35" s="247"/>
      <c r="I35" s="248"/>
      <c r="J35" s="19"/>
      <c r="K35" s="8"/>
    </row>
    <row r="36" spans="1:11" ht="21" x14ac:dyDescent="0.15">
      <c r="A36" s="8"/>
      <c r="B36" s="238"/>
      <c r="C36" s="239"/>
      <c r="D36" s="239"/>
      <c r="E36" s="239"/>
      <c r="F36" s="239"/>
      <c r="G36" s="239"/>
      <c r="H36" s="239"/>
      <c r="I36" s="240"/>
      <c r="J36" s="19"/>
      <c r="K36" s="8"/>
    </row>
    <row r="37" spans="1:11" ht="21" x14ac:dyDescent="0.15">
      <c r="A37" s="8"/>
      <c r="B37" s="235"/>
      <c r="C37" s="236"/>
      <c r="D37" s="236"/>
      <c r="E37" s="236"/>
      <c r="F37" s="236"/>
      <c r="G37" s="236"/>
      <c r="H37" s="236"/>
      <c r="I37" s="237"/>
      <c r="J37" s="19"/>
      <c r="K37" s="8"/>
    </row>
    <row r="38" spans="1:11" ht="21" x14ac:dyDescent="0.15">
      <c r="A38" s="8"/>
      <c r="B38" s="238"/>
      <c r="C38" s="239"/>
      <c r="D38" s="239"/>
      <c r="E38" s="239"/>
      <c r="F38" s="239"/>
      <c r="G38" s="239"/>
      <c r="H38" s="239"/>
      <c r="I38" s="240"/>
      <c r="J38" s="19"/>
      <c r="K38" s="8"/>
    </row>
    <row r="39" spans="1:11" ht="21" x14ac:dyDescent="0.15">
      <c r="A39" s="8"/>
      <c r="B39" s="235"/>
      <c r="C39" s="236"/>
      <c r="D39" s="236"/>
      <c r="E39" s="236"/>
      <c r="F39" s="236"/>
      <c r="G39" s="236"/>
      <c r="H39" s="236"/>
      <c r="I39" s="237"/>
      <c r="J39" s="19"/>
      <c r="K39" s="8"/>
    </row>
    <row r="40" spans="1:11" ht="21" x14ac:dyDescent="0.15">
      <c r="A40" s="8"/>
      <c r="B40" s="238"/>
      <c r="C40" s="239"/>
      <c r="D40" s="239"/>
      <c r="E40" s="239"/>
      <c r="F40" s="239"/>
      <c r="G40" s="239"/>
      <c r="H40" s="239"/>
      <c r="I40" s="240"/>
      <c r="J40" s="19"/>
      <c r="K40" s="8"/>
    </row>
    <row r="41" spans="1:11" ht="21" x14ac:dyDescent="0.15">
      <c r="A41" s="8"/>
      <c r="B41" s="235"/>
      <c r="C41" s="236"/>
      <c r="D41" s="236"/>
      <c r="E41" s="236"/>
      <c r="F41" s="236"/>
      <c r="G41" s="236"/>
      <c r="H41" s="236"/>
      <c r="I41" s="237"/>
      <c r="J41" s="19"/>
      <c r="K41" s="8"/>
    </row>
    <row r="42" spans="1:11" ht="21.75" thickBot="1" x14ac:dyDescent="0.2">
      <c r="A42" s="8"/>
      <c r="B42" s="241"/>
      <c r="C42" s="242"/>
      <c r="D42" s="242"/>
      <c r="E42" s="242"/>
      <c r="F42" s="242"/>
      <c r="G42" s="242"/>
      <c r="H42" s="242"/>
      <c r="I42" s="243"/>
      <c r="J42" s="19"/>
      <c r="K42" s="8"/>
    </row>
    <row r="43" spans="1:11" ht="17.25" x14ac:dyDescent="0.2">
      <c r="A43" s="8"/>
      <c r="B43" s="8"/>
      <c r="C43" s="244" t="s">
        <v>174</v>
      </c>
      <c r="D43" s="244"/>
      <c r="E43" s="244"/>
      <c r="F43" s="244"/>
      <c r="G43" s="244"/>
      <c r="H43" s="244"/>
      <c r="I43" s="244"/>
      <c r="J43" s="81"/>
      <c r="K43" s="8"/>
    </row>
    <row r="44" spans="1:11" ht="17.25" x14ac:dyDescent="0.2">
      <c r="A44" s="8"/>
      <c r="B44" s="8"/>
      <c r="C44" s="8"/>
      <c r="D44" s="8"/>
      <c r="E44" s="244" t="s">
        <v>168</v>
      </c>
      <c r="F44" s="244"/>
      <c r="G44" s="244"/>
      <c r="H44" s="244"/>
      <c r="I44" s="244"/>
      <c r="J44" s="81"/>
      <c r="K44" s="8"/>
    </row>
    <row r="45" spans="1:11" ht="17.25" x14ac:dyDescent="0.2">
      <c r="A45" s="8"/>
      <c r="B45" s="245" t="s">
        <v>175</v>
      </c>
      <c r="C45" s="245"/>
      <c r="D45" s="245"/>
      <c r="E45" s="245"/>
      <c r="F45" s="245"/>
      <c r="G45" s="245"/>
      <c r="H45" s="245"/>
      <c r="I45" s="8"/>
      <c r="J45" s="8"/>
      <c r="K45" s="8"/>
    </row>
    <row r="46" spans="1:11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0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15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 x14ac:dyDescent="0.1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 x14ac:dyDescent="0.15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15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x14ac:dyDescent="0.1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15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 ht="13.5" customHeight="1" x14ac:dyDescent="0.1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ht="13.5" customHeight="1" x14ac:dyDescent="0.15">
      <c r="A58" s="8"/>
      <c r="B58" s="8"/>
      <c r="C58" s="8"/>
      <c r="D58" s="8"/>
      <c r="E58" s="8"/>
      <c r="F58" s="8"/>
      <c r="G58" s="8"/>
      <c r="H58" s="8"/>
      <c r="I58" s="8"/>
      <c r="J58" s="8"/>
    </row>
    <row r="59" spans="1:10" ht="13.5" customHeight="1" x14ac:dyDescent="0.1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ht="13.5" customHeight="1" x14ac:dyDescent="0.15">
      <c r="A60" s="8"/>
      <c r="B60" s="8"/>
      <c r="C60" s="8"/>
      <c r="D60" s="8"/>
      <c r="E60" s="8"/>
      <c r="F60" s="8"/>
      <c r="G60" s="8"/>
      <c r="H60" s="8"/>
      <c r="I60" s="8"/>
      <c r="J60" s="8"/>
    </row>
    <row r="61" spans="1:10" ht="13.5" customHeight="1" x14ac:dyDescent="0.15">
      <c r="A61" s="8"/>
      <c r="B61" s="8"/>
      <c r="C61" s="8"/>
      <c r="D61" s="8"/>
      <c r="E61" s="8"/>
      <c r="F61" s="8"/>
      <c r="G61" s="8"/>
      <c r="H61" s="8"/>
      <c r="I61" s="8"/>
      <c r="J61" s="8"/>
    </row>
    <row r="62" spans="1:10" ht="14.25" customHeight="1" x14ac:dyDescent="0.15">
      <c r="A62" s="8"/>
      <c r="B62" s="8"/>
      <c r="C62" s="8"/>
      <c r="D62" s="8"/>
      <c r="E62" s="8"/>
      <c r="F62" s="8"/>
      <c r="G62" s="8"/>
      <c r="H62" s="8"/>
      <c r="I62" s="8"/>
      <c r="J62" s="8"/>
    </row>
    <row r="63" spans="1:10" x14ac:dyDescent="0.15">
      <c r="A63" s="8"/>
      <c r="B63" s="8"/>
      <c r="C63" s="8"/>
      <c r="D63" s="8"/>
      <c r="E63" s="8"/>
      <c r="F63" s="8"/>
      <c r="G63" s="8"/>
      <c r="H63" s="8"/>
      <c r="I63" s="8"/>
      <c r="J63" s="8"/>
    </row>
    <row r="64" spans="1:10" x14ac:dyDescent="0.1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15">
      <c r="A65" s="8"/>
      <c r="B65" s="8"/>
      <c r="C65" s="8"/>
      <c r="D65" s="8"/>
      <c r="E65" s="8"/>
      <c r="F65" s="8"/>
      <c r="G65" s="8"/>
      <c r="H65" s="8"/>
      <c r="I65" s="8"/>
      <c r="J65" s="8"/>
    </row>
    <row r="66" spans="1:10" x14ac:dyDescent="0.15">
      <c r="A66" s="8"/>
      <c r="B66" s="8"/>
      <c r="C66" s="8"/>
      <c r="D66" s="8"/>
      <c r="E66" s="8"/>
      <c r="F66" s="8"/>
      <c r="G66" s="8"/>
      <c r="H66" s="8"/>
      <c r="I66" s="8"/>
      <c r="J66" s="8"/>
    </row>
    <row r="67" spans="1:10" x14ac:dyDescent="0.15">
      <c r="A67" s="8"/>
      <c r="B67" s="8"/>
      <c r="C67" s="8"/>
      <c r="D67" s="8"/>
      <c r="E67" s="8"/>
      <c r="F67" s="8"/>
      <c r="G67" s="8"/>
      <c r="H67" s="8"/>
      <c r="I67" s="8"/>
      <c r="J67" s="8"/>
    </row>
    <row r="68" spans="1:10" x14ac:dyDescent="0.15">
      <c r="A68" s="8"/>
      <c r="B68" s="8"/>
      <c r="C68" s="8"/>
      <c r="D68" s="8"/>
      <c r="E68" s="8"/>
      <c r="F68" s="8"/>
      <c r="G68" s="8"/>
      <c r="H68" s="8"/>
      <c r="I68" s="8"/>
      <c r="J68" s="8"/>
    </row>
    <row r="69" spans="1:10" x14ac:dyDescent="0.15">
      <c r="A69" s="8"/>
      <c r="B69" s="8"/>
      <c r="C69" s="8"/>
      <c r="D69" s="8"/>
      <c r="E69" s="8"/>
      <c r="F69" s="8"/>
      <c r="G69" s="8"/>
      <c r="H69" s="8"/>
      <c r="I69" s="8"/>
      <c r="J69" s="8"/>
    </row>
    <row r="70" spans="1:10" x14ac:dyDescent="0.15">
      <c r="A70" s="8"/>
      <c r="B70" s="8"/>
      <c r="C70" s="8"/>
      <c r="D70" s="8"/>
      <c r="E70" s="8"/>
      <c r="F70" s="8"/>
      <c r="G70" s="8"/>
      <c r="H70" s="8"/>
      <c r="I70" s="8"/>
      <c r="J70" s="8"/>
    </row>
    <row r="71" spans="1:10" ht="13.5" customHeight="1" x14ac:dyDescent="0.15">
      <c r="A71" s="8"/>
      <c r="B71" s="8"/>
      <c r="C71" s="8"/>
      <c r="D71" s="8"/>
      <c r="E71" s="8"/>
      <c r="F71" s="8"/>
      <c r="G71" s="8"/>
      <c r="H71" s="8"/>
      <c r="I71" s="8"/>
      <c r="J71" s="8"/>
    </row>
    <row r="72" spans="1:10" ht="13.5" customHeight="1" x14ac:dyDescent="0.15">
      <c r="A72" s="8"/>
      <c r="B72" s="8"/>
      <c r="C72" s="8"/>
      <c r="D72" s="8"/>
      <c r="E72" s="8"/>
      <c r="F72" s="8"/>
      <c r="G72" s="8"/>
      <c r="H72" s="8"/>
      <c r="I72" s="8"/>
      <c r="J72" s="8"/>
    </row>
    <row r="73" spans="1:10" ht="13.5" customHeight="1" x14ac:dyDescent="0.15">
      <c r="A73" s="8"/>
      <c r="B73" s="8"/>
      <c r="C73" s="8"/>
      <c r="D73" s="8"/>
      <c r="E73" s="8"/>
      <c r="F73" s="8"/>
      <c r="G73" s="8"/>
      <c r="H73" s="8"/>
      <c r="I73" s="8"/>
      <c r="J73" s="8"/>
    </row>
    <row r="74" spans="1:10" ht="13.5" customHeight="1" x14ac:dyDescent="0.15">
      <c r="A74" s="8"/>
      <c r="B74" s="8"/>
      <c r="C74" s="8"/>
      <c r="D74" s="8"/>
      <c r="E74" s="8"/>
      <c r="F74" s="8"/>
      <c r="G74" s="8"/>
      <c r="H74" s="8"/>
      <c r="I74" s="8"/>
      <c r="J74" s="8"/>
    </row>
    <row r="75" spans="1:10" ht="13.5" customHeight="1" x14ac:dyDescent="0.15">
      <c r="A75" s="8"/>
      <c r="B75" s="8"/>
      <c r="C75" s="8"/>
      <c r="D75" s="8"/>
      <c r="E75" s="8"/>
      <c r="F75" s="8"/>
      <c r="G75" s="8"/>
      <c r="H75" s="8"/>
      <c r="I75" s="8"/>
      <c r="J75" s="8"/>
    </row>
    <row r="76" spans="1:10" ht="14.25" customHeight="1" x14ac:dyDescent="0.15">
      <c r="A76" s="8"/>
      <c r="B76" s="8"/>
      <c r="C76" s="8"/>
      <c r="D76" s="8"/>
      <c r="E76" s="8"/>
      <c r="F76" s="8"/>
      <c r="G76" s="8"/>
      <c r="H76" s="8"/>
      <c r="I76" s="8"/>
      <c r="J76" s="8"/>
    </row>
    <row r="77" spans="1:10" x14ac:dyDescent="0.15">
      <c r="A77" s="8"/>
      <c r="B77" s="8"/>
      <c r="C77" s="8"/>
      <c r="D77" s="8"/>
      <c r="E77" s="8"/>
      <c r="F77" s="8"/>
      <c r="G77" s="8"/>
      <c r="H77" s="8"/>
      <c r="I77" s="8"/>
      <c r="J77" s="8"/>
    </row>
    <row r="78" spans="1:10" x14ac:dyDescent="0.15">
      <c r="A78" s="8"/>
      <c r="B78" s="8"/>
      <c r="C78" s="8"/>
      <c r="D78" s="8"/>
      <c r="E78" s="8"/>
      <c r="F78" s="8"/>
      <c r="G78" s="8"/>
      <c r="H78" s="8"/>
      <c r="I78" s="8"/>
      <c r="J78" s="8"/>
    </row>
    <row r="79" spans="1:10" x14ac:dyDescent="0.15">
      <c r="A79" s="8"/>
      <c r="B79" s="8"/>
      <c r="C79" s="8"/>
      <c r="D79" s="8"/>
      <c r="E79" s="8"/>
      <c r="F79" s="8"/>
      <c r="G79" s="8"/>
      <c r="H79" s="8"/>
      <c r="I79" s="8"/>
      <c r="J79" s="8"/>
    </row>
    <row r="80" spans="1:10" x14ac:dyDescent="0.15">
      <c r="A80" s="8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15">
      <c r="A81" s="8"/>
      <c r="B81" s="8"/>
      <c r="C81" s="8"/>
      <c r="D81" s="8"/>
      <c r="E81" s="8"/>
      <c r="F81" s="8"/>
      <c r="G81" s="8"/>
      <c r="H81" s="8"/>
      <c r="I81" s="8"/>
      <c r="J81" s="8"/>
    </row>
    <row r="82" spans="1:10" x14ac:dyDescent="0.15">
      <c r="A82" s="8"/>
      <c r="B82" s="8"/>
      <c r="C82" s="8"/>
      <c r="D82" s="8"/>
      <c r="E82" s="8"/>
      <c r="F82" s="8"/>
      <c r="G82" s="8"/>
      <c r="H82" s="8"/>
      <c r="I82" s="8"/>
      <c r="J82" s="8"/>
    </row>
    <row r="83" spans="1:10" ht="22.5" customHeight="1" x14ac:dyDescent="0.15">
      <c r="A83" s="8"/>
      <c r="B83" s="8"/>
      <c r="C83" s="8"/>
      <c r="D83" s="8"/>
      <c r="E83" s="8"/>
      <c r="F83" s="8"/>
      <c r="G83" s="8"/>
      <c r="H83" s="8"/>
      <c r="I83" s="8"/>
      <c r="J83" s="8"/>
    </row>
    <row r="84" spans="1:10" ht="22.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</row>
    <row r="85" spans="1:10" ht="22.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ht="22.5" customHeight="1" x14ac:dyDescent="0.1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ht="22.5" customHeight="1" x14ac:dyDescent="0.1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ht="22.5" customHeight="1" x14ac:dyDescent="0.1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ht="22.5" customHeight="1" x14ac:dyDescent="0.1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ht="22.5" customHeight="1" x14ac:dyDescent="0.1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ht="14.25" customHeight="1" x14ac:dyDescent="0.1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1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1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1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1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1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1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1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1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1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1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1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ht="13.5" customHeight="1" x14ac:dyDescent="0.1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ht="13.5" customHeight="1" x14ac:dyDescent="0.1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ht="13.5" customHeight="1" x14ac:dyDescent="0.1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ht="13.5" customHeight="1" x14ac:dyDescent="0.1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ht="13.5" customHeight="1" x14ac:dyDescent="0.1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ht="14.25" customHeight="1" x14ac:dyDescent="0.15">
      <c r="A108" s="8"/>
      <c r="B108" s="8"/>
      <c r="C108" s="8"/>
      <c r="D108" s="8"/>
      <c r="E108" s="8"/>
      <c r="F108" s="8"/>
      <c r="G108" s="8"/>
      <c r="H108" s="8"/>
      <c r="I108" s="8"/>
      <c r="J108" s="8"/>
    </row>
    <row r="109" spans="1:10" x14ac:dyDescent="0.15">
      <c r="A109" s="8"/>
      <c r="B109" s="8"/>
      <c r="C109" s="8"/>
      <c r="D109" s="8"/>
      <c r="E109" s="8"/>
      <c r="F109" s="8"/>
      <c r="G109" s="8"/>
      <c r="H109" s="8"/>
      <c r="I109" s="8"/>
      <c r="J109" s="8"/>
    </row>
    <row r="110" spans="1:10" x14ac:dyDescent="0.15">
      <c r="A110" s="8"/>
      <c r="B110" s="8"/>
      <c r="C110" s="8"/>
      <c r="D110" s="8"/>
      <c r="E110" s="8"/>
      <c r="F110" s="8"/>
      <c r="G110" s="8"/>
      <c r="H110" s="8"/>
      <c r="I110" s="8"/>
      <c r="J110" s="8"/>
    </row>
    <row r="111" spans="1:10" x14ac:dyDescent="0.15">
      <c r="A111" s="8"/>
      <c r="B111" s="8"/>
      <c r="C111" s="8"/>
      <c r="D111" s="8"/>
      <c r="E111" s="8"/>
      <c r="F111" s="8"/>
      <c r="G111" s="8"/>
      <c r="H111" s="8"/>
      <c r="I111" s="8"/>
      <c r="J111" s="8"/>
    </row>
    <row r="112" spans="1:10" x14ac:dyDescent="0.15">
      <c r="A112" s="8"/>
      <c r="B112" s="8"/>
      <c r="C112" s="8"/>
      <c r="D112" s="8"/>
      <c r="E112" s="8"/>
      <c r="F112" s="8"/>
      <c r="G112" s="8"/>
      <c r="H112" s="8"/>
      <c r="I112" s="8"/>
      <c r="J112" s="8"/>
    </row>
    <row r="113" spans="1:10" x14ac:dyDescent="0.15">
      <c r="A113" s="8"/>
      <c r="B113" s="8"/>
      <c r="C113" s="8"/>
      <c r="D113" s="8"/>
      <c r="E113" s="8"/>
      <c r="F113" s="8"/>
      <c r="G113" s="8"/>
      <c r="H113" s="8"/>
      <c r="I113" s="8"/>
      <c r="J113" s="8"/>
    </row>
    <row r="114" spans="1:10" x14ac:dyDescent="0.15">
      <c r="A114" s="8"/>
      <c r="B114" s="8"/>
      <c r="C114" s="8"/>
      <c r="D114" s="8"/>
      <c r="E114" s="8"/>
      <c r="F114" s="8"/>
      <c r="G114" s="8"/>
      <c r="H114" s="8"/>
      <c r="I114" s="8"/>
      <c r="J114" s="8"/>
    </row>
    <row r="115" spans="1:10" x14ac:dyDescent="0.15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x14ac:dyDescent="0.15">
      <c r="A116" s="8"/>
      <c r="B116" s="8"/>
      <c r="C116" s="8"/>
      <c r="D116" s="8"/>
      <c r="E116" s="8"/>
      <c r="F116" s="8"/>
      <c r="G116" s="8"/>
      <c r="H116" s="8"/>
      <c r="I116" s="8"/>
      <c r="J116" s="8"/>
    </row>
    <row r="117" spans="1:10" ht="13.5" customHeight="1" x14ac:dyDescent="0.15">
      <c r="A117" s="8"/>
      <c r="B117" s="8"/>
      <c r="C117" s="8"/>
      <c r="D117" s="8"/>
      <c r="E117" s="8"/>
      <c r="F117" s="8"/>
      <c r="G117" s="8"/>
      <c r="H117" s="8"/>
      <c r="I117" s="8"/>
      <c r="J117" s="8"/>
    </row>
    <row r="118" spans="1:10" ht="13.5" customHeight="1" x14ac:dyDescent="0.15">
      <c r="A118" s="8"/>
      <c r="B118" s="8"/>
      <c r="C118" s="8"/>
      <c r="D118" s="8"/>
      <c r="E118" s="8"/>
      <c r="F118" s="8"/>
      <c r="G118" s="8"/>
      <c r="H118" s="8"/>
      <c r="I118" s="8"/>
      <c r="J118" s="8"/>
    </row>
    <row r="119" spans="1:10" ht="13.5" customHeight="1" x14ac:dyDescent="0.15">
      <c r="A119" s="8"/>
      <c r="B119" s="8"/>
      <c r="C119" s="8"/>
      <c r="D119" s="8"/>
      <c r="E119" s="8"/>
      <c r="F119" s="8"/>
      <c r="G119" s="8"/>
      <c r="H119" s="8"/>
      <c r="I119" s="8"/>
      <c r="J119" s="8"/>
    </row>
    <row r="120" spans="1:10" ht="13.5" customHeight="1" x14ac:dyDescent="0.15">
      <c r="A120" s="8"/>
      <c r="B120" s="8"/>
      <c r="C120" s="8"/>
      <c r="D120" s="8"/>
      <c r="E120" s="8"/>
      <c r="F120" s="8"/>
      <c r="G120" s="8"/>
      <c r="H120" s="8"/>
      <c r="I120" s="8"/>
      <c r="J120" s="8"/>
    </row>
    <row r="121" spans="1:10" ht="13.5" customHeight="1" x14ac:dyDescent="0.15">
      <c r="A121" s="8"/>
      <c r="B121" s="8"/>
      <c r="C121" s="8"/>
      <c r="D121" s="8"/>
      <c r="E121" s="8"/>
      <c r="F121" s="8"/>
      <c r="G121" s="8"/>
      <c r="H121" s="8"/>
      <c r="I121" s="8"/>
      <c r="J121" s="8"/>
    </row>
    <row r="122" spans="1:10" ht="14.25" customHeight="1" x14ac:dyDescent="0.15">
      <c r="A122" s="8"/>
      <c r="B122" s="8"/>
      <c r="C122" s="8"/>
      <c r="D122" s="8"/>
      <c r="E122" s="8"/>
      <c r="F122" s="8"/>
      <c r="G122" s="8"/>
      <c r="H122" s="8"/>
      <c r="I122" s="8"/>
      <c r="J122" s="8"/>
    </row>
    <row r="123" spans="1:10" x14ac:dyDescent="0.15">
      <c r="A123" s="8"/>
      <c r="B123" s="8"/>
      <c r="C123" s="8"/>
      <c r="D123" s="8"/>
      <c r="E123" s="8"/>
      <c r="F123" s="8"/>
      <c r="G123" s="8"/>
      <c r="H123" s="8"/>
      <c r="I123" s="8"/>
      <c r="J123" s="8"/>
    </row>
    <row r="124" spans="1:10" x14ac:dyDescent="0.15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spans="1:10" x14ac:dyDescent="0.15">
      <c r="A125" s="8"/>
      <c r="B125" s="8"/>
      <c r="C125" s="8"/>
      <c r="D125" s="8"/>
      <c r="E125" s="8"/>
      <c r="F125" s="8"/>
      <c r="G125" s="8"/>
      <c r="H125" s="8"/>
      <c r="I125" s="8"/>
      <c r="J125" s="8"/>
    </row>
    <row r="126" spans="1:10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</row>
    <row r="127" spans="1:10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</row>
    <row r="128" spans="1:10" x14ac:dyDescent="0.15">
      <c r="A128" s="8"/>
      <c r="B128" s="8"/>
      <c r="C128" s="8"/>
      <c r="D128" s="8"/>
      <c r="E128" s="8"/>
      <c r="F128" s="8"/>
      <c r="G128" s="8"/>
      <c r="H128" s="8"/>
      <c r="I128" s="8"/>
      <c r="J128" s="8"/>
    </row>
    <row r="129" spans="1:10" x14ac:dyDescent="0.15">
      <c r="A129" s="8"/>
      <c r="B129" s="8"/>
      <c r="C129" s="8"/>
      <c r="D129" s="8"/>
      <c r="E129" s="8"/>
      <c r="F129" s="8"/>
      <c r="G129" s="8"/>
      <c r="H129" s="8"/>
      <c r="I129" s="8"/>
      <c r="J129" s="8"/>
    </row>
    <row r="130" spans="1:10" x14ac:dyDescent="0.15">
      <c r="A130" s="8"/>
      <c r="B130" s="8"/>
      <c r="C130" s="8"/>
      <c r="D130" s="8"/>
      <c r="E130" s="8"/>
      <c r="F130" s="8"/>
      <c r="G130" s="8"/>
      <c r="H130" s="8"/>
      <c r="I130" s="8"/>
      <c r="J130" s="8"/>
    </row>
    <row r="131" spans="1:10" x14ac:dyDescent="0.15">
      <c r="A131" s="8"/>
      <c r="B131" s="8"/>
      <c r="C131" s="8"/>
      <c r="D131" s="8"/>
      <c r="E131" s="8"/>
      <c r="F131" s="8"/>
      <c r="G131" s="8"/>
      <c r="H131" s="8"/>
      <c r="I131" s="8"/>
      <c r="J131" s="8"/>
    </row>
    <row r="132" spans="1:10" x14ac:dyDescent="0.15">
      <c r="A132" s="8"/>
      <c r="B132" s="8"/>
      <c r="C132" s="8"/>
      <c r="D132" s="8"/>
      <c r="E132" s="8"/>
      <c r="F132" s="8"/>
      <c r="G132" s="8"/>
      <c r="H132" s="8"/>
      <c r="I132" s="8"/>
      <c r="J132" s="8"/>
    </row>
    <row r="133" spans="1:10" x14ac:dyDescent="0.15">
      <c r="A133" s="8"/>
      <c r="B133" s="8"/>
      <c r="C133" s="8"/>
      <c r="D133" s="8"/>
      <c r="E133" s="8"/>
      <c r="F133" s="8"/>
      <c r="G133" s="8"/>
      <c r="H133" s="8"/>
      <c r="I133" s="8"/>
      <c r="J133" s="8"/>
    </row>
    <row r="134" spans="1:10" x14ac:dyDescent="0.15">
      <c r="A134" s="8"/>
      <c r="B134" s="8"/>
      <c r="C134" s="8"/>
      <c r="D134" s="8"/>
      <c r="E134" s="8"/>
      <c r="F134" s="8"/>
      <c r="G134" s="8"/>
      <c r="H134" s="8"/>
      <c r="I134" s="8"/>
      <c r="J134" s="8"/>
    </row>
    <row r="135" spans="1:10" x14ac:dyDescent="0.15">
      <c r="A135" s="8"/>
      <c r="B135" s="8"/>
      <c r="C135" s="8"/>
      <c r="D135" s="8"/>
      <c r="E135" s="8"/>
      <c r="F135" s="8"/>
      <c r="G135" s="8"/>
      <c r="H135" s="8"/>
      <c r="I135" s="8"/>
      <c r="J135" s="8"/>
    </row>
    <row r="136" spans="1:10" x14ac:dyDescent="0.15">
      <c r="A136" s="8"/>
      <c r="B136" s="8"/>
      <c r="C136" s="8"/>
      <c r="D136" s="8"/>
      <c r="E136" s="8"/>
      <c r="F136" s="8"/>
      <c r="G136" s="8"/>
      <c r="H136" s="8"/>
      <c r="I136" s="8"/>
      <c r="J136" s="8"/>
    </row>
    <row r="137" spans="1:10" x14ac:dyDescent="0.15">
      <c r="A137" s="8"/>
      <c r="B137" s="8"/>
      <c r="C137" s="8"/>
      <c r="D137" s="8"/>
      <c r="E137" s="8"/>
      <c r="F137" s="8"/>
      <c r="G137" s="8"/>
      <c r="H137" s="8"/>
      <c r="I137" s="8"/>
      <c r="J137" s="8"/>
    </row>
    <row r="138" spans="1:10" x14ac:dyDescent="0.15">
      <c r="A138" s="8"/>
      <c r="B138" s="8"/>
      <c r="C138" s="8"/>
      <c r="D138" s="8"/>
      <c r="E138" s="8"/>
      <c r="F138" s="8"/>
      <c r="G138" s="8"/>
      <c r="H138" s="8"/>
      <c r="I138" s="8"/>
      <c r="J138" s="8"/>
    </row>
    <row r="139" spans="1:10" x14ac:dyDescent="0.15">
      <c r="A139" s="8"/>
      <c r="B139" s="8"/>
      <c r="C139" s="8"/>
      <c r="D139" s="8"/>
      <c r="E139" s="8"/>
      <c r="F139" s="8"/>
      <c r="G139" s="8"/>
      <c r="H139" s="8"/>
      <c r="I139" s="8"/>
      <c r="J139" s="8"/>
    </row>
    <row r="140" spans="1:10" x14ac:dyDescent="0.15">
      <c r="A140" s="8"/>
      <c r="B140" s="8"/>
      <c r="C140" s="8"/>
      <c r="D140" s="8"/>
      <c r="E140" s="8"/>
      <c r="F140" s="8"/>
      <c r="G140" s="8"/>
      <c r="H140" s="8"/>
      <c r="I140" s="8"/>
      <c r="J140" s="8"/>
    </row>
    <row r="141" spans="1:10" x14ac:dyDescent="0.15">
      <c r="A141" s="8"/>
      <c r="B141" s="8"/>
      <c r="C141" s="8"/>
      <c r="D141" s="8"/>
      <c r="E141" s="8"/>
      <c r="F141" s="8"/>
      <c r="G141" s="8"/>
      <c r="H141" s="8"/>
      <c r="I141" s="8"/>
      <c r="J141" s="8"/>
    </row>
    <row r="142" spans="1:10" x14ac:dyDescent="0.15">
      <c r="A142" s="8"/>
      <c r="B142" s="8"/>
      <c r="C142" s="8"/>
      <c r="D142" s="8"/>
      <c r="E142" s="8"/>
      <c r="F142" s="8"/>
      <c r="G142" s="8"/>
      <c r="H142" s="8"/>
      <c r="I142" s="8"/>
      <c r="J142" s="8"/>
    </row>
    <row r="143" spans="1:10" x14ac:dyDescent="0.15">
      <c r="A143" s="8"/>
      <c r="B143" s="8"/>
      <c r="C143" s="8"/>
      <c r="D143" s="8"/>
      <c r="E143" s="8"/>
      <c r="F143" s="8"/>
      <c r="G143" s="8"/>
      <c r="H143" s="8"/>
      <c r="I143" s="8"/>
      <c r="J143" s="8"/>
    </row>
    <row r="144" spans="1:10" x14ac:dyDescent="0.15">
      <c r="A144" s="8"/>
      <c r="B144" s="8"/>
      <c r="C144" s="8"/>
      <c r="D144" s="8"/>
      <c r="E144" s="8"/>
      <c r="F144" s="8"/>
      <c r="G144" s="8"/>
      <c r="H144" s="8"/>
      <c r="I144" s="8"/>
      <c r="J144" s="8"/>
    </row>
    <row r="145" spans="1:10" x14ac:dyDescent="0.15">
      <c r="A145" s="8"/>
      <c r="B145" s="8"/>
      <c r="C145" s="8"/>
      <c r="D145" s="8"/>
      <c r="E145" s="8"/>
      <c r="F145" s="8"/>
      <c r="G145" s="8"/>
      <c r="H145" s="8"/>
      <c r="I145" s="8"/>
      <c r="J145" s="8"/>
    </row>
    <row r="146" spans="1:10" x14ac:dyDescent="0.15">
      <c r="A146" s="8"/>
      <c r="B146" s="8"/>
      <c r="C146" s="8"/>
      <c r="D146" s="8"/>
      <c r="E146" s="8"/>
      <c r="F146" s="8"/>
      <c r="G146" s="8"/>
      <c r="H146" s="8"/>
      <c r="I146" s="8"/>
      <c r="J146" s="8"/>
    </row>
    <row r="147" spans="1:10" x14ac:dyDescent="0.15">
      <c r="A147" s="8"/>
      <c r="B147" s="8"/>
      <c r="C147" s="8"/>
      <c r="D147" s="8"/>
      <c r="E147" s="8"/>
      <c r="F147" s="8"/>
      <c r="G147" s="8"/>
      <c r="H147" s="8"/>
      <c r="I147" s="8"/>
      <c r="J147" s="8"/>
    </row>
    <row r="148" spans="1:10" x14ac:dyDescent="0.15">
      <c r="A148" s="8"/>
      <c r="B148" s="8"/>
      <c r="C148" s="8"/>
      <c r="D148" s="8"/>
      <c r="E148" s="8"/>
      <c r="F148" s="8"/>
      <c r="G148" s="8"/>
      <c r="H148" s="8"/>
      <c r="I148" s="8"/>
      <c r="J148" s="8"/>
    </row>
    <row r="149" spans="1:10" x14ac:dyDescent="0.15">
      <c r="A149" s="8"/>
      <c r="B149" s="8"/>
      <c r="C149" s="8"/>
      <c r="D149" s="8"/>
      <c r="E149" s="8"/>
      <c r="F149" s="8"/>
      <c r="G149" s="8"/>
      <c r="H149" s="8"/>
      <c r="I149" s="8"/>
      <c r="J149" s="8"/>
    </row>
    <row r="150" spans="1:10" ht="13.5" customHeight="1" x14ac:dyDescent="0.15">
      <c r="A150" s="8"/>
      <c r="B150" s="8"/>
      <c r="C150" s="8"/>
      <c r="D150" s="8"/>
      <c r="E150" s="8"/>
      <c r="F150" s="8"/>
      <c r="G150" s="8"/>
      <c r="H150" s="8"/>
      <c r="I150" s="8"/>
      <c r="J150" s="8"/>
    </row>
    <row r="151" spans="1:10" ht="13.5" customHeight="1" x14ac:dyDescent="0.15">
      <c r="A151" s="8"/>
      <c r="B151" s="8"/>
      <c r="C151" s="8"/>
      <c r="D151" s="8"/>
      <c r="E151" s="8"/>
      <c r="F151" s="8"/>
      <c r="G151" s="8"/>
      <c r="H151" s="8"/>
      <c r="I151" s="8"/>
      <c r="J151" s="8"/>
    </row>
    <row r="152" spans="1:10" ht="13.5" customHeight="1" x14ac:dyDescent="0.15">
      <c r="A152" s="8"/>
      <c r="B152" s="8"/>
      <c r="C152" s="8"/>
      <c r="D152" s="8"/>
      <c r="E152" s="8"/>
      <c r="F152" s="8"/>
      <c r="G152" s="8"/>
      <c r="H152" s="8"/>
      <c r="I152" s="8"/>
      <c r="J152" s="8"/>
    </row>
    <row r="153" spans="1:10" ht="13.5" customHeight="1" x14ac:dyDescent="0.15">
      <c r="A153" s="8"/>
      <c r="B153" s="8"/>
      <c r="C153" s="8"/>
      <c r="D153" s="8"/>
      <c r="E153" s="8"/>
      <c r="F153" s="8"/>
      <c r="G153" s="8"/>
      <c r="H153" s="8"/>
      <c r="I153" s="8"/>
      <c r="J153" s="8"/>
    </row>
    <row r="154" spans="1:10" ht="13.5" customHeight="1" x14ac:dyDescent="0.15">
      <c r="A154" s="8"/>
      <c r="B154" s="8"/>
      <c r="C154" s="8"/>
      <c r="D154" s="8"/>
      <c r="E154" s="8"/>
      <c r="F154" s="8"/>
      <c r="G154" s="8"/>
      <c r="H154" s="8"/>
      <c r="I154" s="8"/>
      <c r="J154" s="8"/>
    </row>
    <row r="155" spans="1:10" ht="14.25" customHeight="1" x14ac:dyDescent="0.15">
      <c r="A155" s="8"/>
      <c r="B155" s="8"/>
      <c r="C155" s="8"/>
      <c r="D155" s="8"/>
      <c r="E155" s="8"/>
      <c r="F155" s="8"/>
      <c r="G155" s="8"/>
      <c r="H155" s="8"/>
      <c r="I155" s="8"/>
      <c r="J155" s="8"/>
    </row>
    <row r="156" spans="1:10" x14ac:dyDescent="0.15">
      <c r="A156" s="8"/>
      <c r="B156" s="8"/>
      <c r="C156" s="8"/>
      <c r="D156" s="8"/>
      <c r="E156" s="8"/>
      <c r="F156" s="8"/>
      <c r="G156" s="8"/>
      <c r="H156" s="8"/>
      <c r="I156" s="8"/>
      <c r="J156" s="8"/>
    </row>
    <row r="157" spans="1:10" x14ac:dyDescent="0.15">
      <c r="A157" s="8"/>
      <c r="B157" s="8"/>
      <c r="C157" s="8"/>
      <c r="D157" s="8"/>
      <c r="E157" s="8"/>
      <c r="F157" s="8"/>
      <c r="G157" s="8"/>
      <c r="H157" s="8"/>
      <c r="I157" s="8"/>
      <c r="J157" s="8"/>
    </row>
    <row r="158" spans="1:10" x14ac:dyDescent="0.15">
      <c r="A158" s="8"/>
      <c r="B158" s="8"/>
      <c r="C158" s="8"/>
      <c r="D158" s="8"/>
      <c r="E158" s="8"/>
      <c r="F158" s="8"/>
      <c r="G158" s="8"/>
      <c r="H158" s="8"/>
      <c r="I158" s="8"/>
      <c r="J158" s="8"/>
    </row>
    <row r="159" spans="1:10" x14ac:dyDescent="0.15">
      <c r="A159" s="8"/>
      <c r="B159" s="8"/>
      <c r="C159" s="8"/>
      <c r="D159" s="8"/>
      <c r="E159" s="8"/>
      <c r="F159" s="8"/>
      <c r="G159" s="8"/>
      <c r="H159" s="8"/>
      <c r="I159" s="8"/>
      <c r="J159" s="8"/>
    </row>
    <row r="160" spans="1:10" x14ac:dyDescent="0.15">
      <c r="A160" s="8"/>
      <c r="B160" s="8"/>
      <c r="C160" s="8"/>
      <c r="D160" s="8"/>
      <c r="E160" s="8"/>
      <c r="F160" s="8"/>
      <c r="G160" s="8"/>
      <c r="H160" s="8"/>
      <c r="I160" s="8"/>
      <c r="J160" s="8"/>
    </row>
    <row r="161" spans="1:10" x14ac:dyDescent="0.15">
      <c r="A161" s="8"/>
      <c r="B161" s="8"/>
      <c r="C161" s="8"/>
      <c r="D161" s="8"/>
      <c r="E161" s="8"/>
      <c r="F161" s="8"/>
      <c r="G161" s="8"/>
      <c r="H161" s="8"/>
      <c r="I161" s="8"/>
      <c r="J161" s="8"/>
    </row>
    <row r="162" spans="1:10" x14ac:dyDescent="0.15">
      <c r="A162" s="8"/>
      <c r="B162" s="8"/>
      <c r="C162" s="8"/>
      <c r="D162" s="8"/>
      <c r="E162" s="8"/>
      <c r="F162" s="8"/>
      <c r="G162" s="8"/>
      <c r="H162" s="8"/>
      <c r="I162" s="8"/>
      <c r="J162" s="8"/>
    </row>
    <row r="163" spans="1:10" x14ac:dyDescent="0.15">
      <c r="A163" s="8"/>
      <c r="B163" s="8"/>
      <c r="C163" s="8"/>
      <c r="D163" s="8"/>
      <c r="E163" s="8"/>
      <c r="F163" s="8"/>
      <c r="G163" s="8"/>
      <c r="H163" s="8"/>
      <c r="I163" s="8"/>
      <c r="J163" s="8"/>
    </row>
    <row r="164" spans="1:10" ht="13.5" customHeight="1" x14ac:dyDescent="0.15">
      <c r="A164" s="8"/>
      <c r="B164" s="8"/>
      <c r="C164" s="8"/>
      <c r="D164" s="8"/>
      <c r="E164" s="8"/>
      <c r="F164" s="8"/>
      <c r="G164" s="8"/>
      <c r="H164" s="8"/>
      <c r="I164" s="8"/>
      <c r="J164" s="8"/>
    </row>
    <row r="165" spans="1:10" ht="13.5" customHeight="1" x14ac:dyDescent="0.15">
      <c r="A165" s="8"/>
      <c r="B165" s="8"/>
      <c r="C165" s="8"/>
      <c r="D165" s="8"/>
      <c r="E165" s="8"/>
      <c r="F165" s="8"/>
      <c r="G165" s="8"/>
      <c r="H165" s="8"/>
      <c r="I165" s="8"/>
      <c r="J165" s="8"/>
    </row>
    <row r="166" spans="1:10" ht="13.5" customHeight="1" x14ac:dyDescent="0.15">
      <c r="A166" s="8"/>
      <c r="B166" s="8"/>
      <c r="C166" s="8"/>
      <c r="D166" s="8"/>
      <c r="E166" s="8"/>
      <c r="F166" s="8"/>
      <c r="G166" s="8"/>
      <c r="H166" s="8"/>
      <c r="I166" s="8"/>
      <c r="J166" s="8"/>
    </row>
    <row r="167" spans="1:10" ht="13.5" customHeight="1" x14ac:dyDescent="0.15">
      <c r="A167" s="8"/>
      <c r="B167" s="8"/>
      <c r="C167" s="8"/>
      <c r="D167" s="8"/>
      <c r="E167" s="8"/>
      <c r="F167" s="8"/>
      <c r="G167" s="8"/>
      <c r="H167" s="8"/>
      <c r="I167" s="8"/>
      <c r="J167" s="8"/>
    </row>
    <row r="168" spans="1:10" ht="13.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</row>
    <row r="169" spans="1:10" ht="14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</row>
    <row r="170" spans="1:10" x14ac:dyDescent="0.15">
      <c r="A170" s="8"/>
      <c r="B170" s="8"/>
      <c r="C170" s="8"/>
      <c r="D170" s="8"/>
      <c r="E170" s="8"/>
      <c r="F170" s="8"/>
      <c r="G170" s="8"/>
      <c r="H170" s="8"/>
      <c r="I170" s="8"/>
      <c r="J170" s="8"/>
    </row>
    <row r="171" spans="1:10" x14ac:dyDescent="0.15">
      <c r="A171" s="8"/>
      <c r="B171" s="8"/>
      <c r="C171" s="8"/>
      <c r="D171" s="8"/>
      <c r="E171" s="8"/>
      <c r="F171" s="8"/>
      <c r="G171" s="8"/>
      <c r="H171" s="8"/>
      <c r="I171" s="8"/>
      <c r="J171" s="8"/>
    </row>
    <row r="172" spans="1:10" x14ac:dyDescent="0.15">
      <c r="A172" s="8"/>
      <c r="B172" s="8"/>
      <c r="C172" s="8"/>
      <c r="D172" s="8"/>
      <c r="E172" s="8"/>
      <c r="F172" s="8"/>
      <c r="G172" s="8"/>
      <c r="H172" s="8"/>
      <c r="I172" s="8"/>
      <c r="J172" s="8"/>
    </row>
    <row r="173" spans="1:10" x14ac:dyDescent="0.15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x14ac:dyDescent="0.15">
      <c r="A174" s="8"/>
      <c r="B174" s="8"/>
      <c r="C174" s="8"/>
      <c r="D174" s="8"/>
      <c r="E174" s="8"/>
      <c r="F174" s="8"/>
      <c r="G174" s="8"/>
      <c r="H174" s="8"/>
      <c r="I174" s="8"/>
      <c r="J174" s="8"/>
    </row>
    <row r="175" spans="1:10" x14ac:dyDescent="0.15">
      <c r="A175" s="8"/>
      <c r="B175" s="8"/>
      <c r="C175" s="8"/>
      <c r="D175" s="8"/>
      <c r="E175" s="8"/>
      <c r="F175" s="8"/>
      <c r="G175" s="8"/>
      <c r="H175" s="8"/>
      <c r="I175" s="8"/>
      <c r="J175" s="8"/>
    </row>
    <row r="176" spans="1:10" x14ac:dyDescent="0.15">
      <c r="A176" s="8"/>
      <c r="B176" s="8"/>
      <c r="C176" s="8"/>
      <c r="D176" s="8"/>
      <c r="E176" s="8"/>
      <c r="F176" s="8"/>
      <c r="G176" s="8"/>
      <c r="H176" s="8"/>
      <c r="I176" s="8"/>
      <c r="J176" s="8"/>
    </row>
    <row r="177" spans="1:10" x14ac:dyDescent="0.15">
      <c r="A177" s="8"/>
      <c r="B177" s="8"/>
      <c r="C177" s="8"/>
      <c r="D177" s="8"/>
      <c r="E177" s="8"/>
      <c r="F177" s="8"/>
      <c r="G177" s="8"/>
      <c r="H177" s="8"/>
      <c r="I177" s="8"/>
      <c r="J177" s="8"/>
    </row>
    <row r="178" spans="1:10" x14ac:dyDescent="0.15">
      <c r="A178" s="8"/>
      <c r="B178" s="8"/>
      <c r="C178" s="8"/>
      <c r="D178" s="8"/>
      <c r="E178" s="8"/>
      <c r="F178" s="8"/>
      <c r="G178" s="8"/>
      <c r="H178" s="8"/>
      <c r="I178" s="8"/>
      <c r="J178" s="8"/>
    </row>
    <row r="179" spans="1:10" x14ac:dyDescent="0.15">
      <c r="A179" s="8"/>
      <c r="B179" s="8"/>
      <c r="C179" s="8"/>
      <c r="D179" s="8"/>
      <c r="E179" s="8"/>
      <c r="F179" s="8"/>
      <c r="G179" s="8"/>
      <c r="H179" s="8"/>
      <c r="I179" s="8"/>
      <c r="J179" s="8"/>
    </row>
    <row r="180" spans="1:10" x14ac:dyDescent="0.15">
      <c r="A180" s="8"/>
      <c r="B180" s="8"/>
      <c r="C180" s="8"/>
      <c r="D180" s="8"/>
      <c r="E180" s="8"/>
      <c r="F180" s="8"/>
      <c r="G180" s="8"/>
      <c r="H180" s="8"/>
      <c r="I180" s="8"/>
      <c r="J180" s="8"/>
    </row>
    <row r="181" spans="1:10" x14ac:dyDescent="0.15">
      <c r="A181" s="8"/>
      <c r="B181" s="8"/>
      <c r="C181" s="8"/>
      <c r="D181" s="8"/>
      <c r="E181" s="8"/>
      <c r="F181" s="8"/>
      <c r="G181" s="8"/>
      <c r="H181" s="8"/>
      <c r="I181" s="8"/>
      <c r="J181" s="8"/>
    </row>
    <row r="182" spans="1:10" x14ac:dyDescent="0.15">
      <c r="A182" s="8"/>
      <c r="B182" s="8"/>
      <c r="C182" s="8"/>
      <c r="D182" s="8"/>
      <c r="E182" s="8"/>
      <c r="F182" s="8"/>
      <c r="G182" s="8"/>
      <c r="H182" s="8"/>
      <c r="I182" s="8"/>
      <c r="J182" s="8"/>
    </row>
    <row r="183" spans="1:10" x14ac:dyDescent="0.15">
      <c r="A183" s="8"/>
      <c r="B183" s="8"/>
      <c r="C183" s="8"/>
      <c r="D183" s="8"/>
      <c r="E183" s="8"/>
      <c r="F183" s="8"/>
      <c r="G183" s="8"/>
      <c r="H183" s="8"/>
      <c r="I183" s="8"/>
      <c r="J183" s="8"/>
    </row>
    <row r="184" spans="1:10" x14ac:dyDescent="0.15">
      <c r="A184" s="8"/>
      <c r="B184" s="8"/>
      <c r="C184" s="8"/>
      <c r="D184" s="8"/>
      <c r="E184" s="8"/>
      <c r="F184" s="8"/>
      <c r="G184" s="8"/>
      <c r="H184" s="8"/>
      <c r="I184" s="8"/>
      <c r="J184" s="8"/>
    </row>
    <row r="185" spans="1:10" x14ac:dyDescent="0.15">
      <c r="A185" s="8"/>
      <c r="B185" s="8"/>
      <c r="C185" s="8"/>
      <c r="D185" s="8"/>
      <c r="E185" s="8"/>
      <c r="F185" s="8"/>
      <c r="G185" s="8"/>
      <c r="H185" s="8"/>
      <c r="I185" s="8"/>
      <c r="J185" s="8"/>
    </row>
    <row r="186" spans="1:10" x14ac:dyDescent="0.15">
      <c r="A186" s="8"/>
      <c r="B186" s="8"/>
      <c r="C186" s="8"/>
      <c r="D186" s="8"/>
      <c r="E186" s="8"/>
      <c r="F186" s="8"/>
      <c r="G186" s="8"/>
      <c r="H186" s="8"/>
      <c r="I186" s="8"/>
      <c r="J186" s="8"/>
    </row>
    <row r="187" spans="1:10" x14ac:dyDescent="0.15">
      <c r="A187" s="8"/>
      <c r="B187" s="8"/>
      <c r="C187" s="8"/>
      <c r="D187" s="8"/>
      <c r="E187" s="8"/>
      <c r="F187" s="8"/>
      <c r="G187" s="8"/>
      <c r="H187" s="8"/>
      <c r="I187" s="8"/>
      <c r="J187" s="8"/>
    </row>
    <row r="188" spans="1:10" x14ac:dyDescent="0.15">
      <c r="A188" s="8"/>
      <c r="B188" s="8"/>
      <c r="C188" s="8"/>
      <c r="D188" s="8"/>
      <c r="E188" s="8"/>
      <c r="F188" s="8"/>
      <c r="G188" s="8"/>
      <c r="H188" s="8"/>
      <c r="I188" s="8"/>
      <c r="J188" s="8"/>
    </row>
    <row r="189" spans="1:10" ht="13.5" hidden="1" customHeight="1" x14ac:dyDescent="0.15">
      <c r="A189" s="8"/>
      <c r="B189" s="8"/>
      <c r="C189" s="8"/>
      <c r="D189" s="8"/>
      <c r="E189" s="8"/>
      <c r="F189" s="8"/>
      <c r="G189" s="8"/>
      <c r="H189" s="8"/>
      <c r="I189" s="8"/>
      <c r="J189" s="8"/>
    </row>
    <row r="190" spans="1:10" ht="13.5" hidden="1" customHeight="1" x14ac:dyDescent="0.15">
      <c r="A190" s="8"/>
      <c r="B190" s="8"/>
      <c r="C190" s="8"/>
      <c r="D190" s="8"/>
      <c r="E190" s="8"/>
      <c r="F190" s="8"/>
      <c r="G190" s="8"/>
      <c r="H190" s="8"/>
      <c r="I190" s="8"/>
      <c r="J190" s="8"/>
    </row>
    <row r="191" spans="1:10" ht="13.5" hidden="1" customHeight="1" x14ac:dyDescent="0.15"/>
    <row r="192" spans="1:10" ht="13.5" hidden="1" customHeight="1" x14ac:dyDescent="0.15"/>
    <row r="193" hidden="1" x14ac:dyDescent="0.15"/>
    <row r="194" hidden="1" x14ac:dyDescent="0.15"/>
    <row r="195" hidden="1" x14ac:dyDescent="0.15"/>
    <row r="196" hidden="1" x14ac:dyDescent="0.15"/>
    <row r="197" ht="13.5" hidden="1" customHeight="1" x14ac:dyDescent="0.15"/>
    <row r="198" ht="13.5" hidden="1" customHeight="1" x14ac:dyDescent="0.15"/>
    <row r="199" ht="13.5" hidden="1" customHeight="1" x14ac:dyDescent="0.15"/>
    <row r="200" ht="13.5" hidden="1" customHeight="1" x14ac:dyDescent="0.15"/>
    <row r="201" ht="13.5" hidden="1" customHeight="1" x14ac:dyDescent="0.15"/>
    <row r="202" ht="14.25" hidden="1" customHeight="1" x14ac:dyDescent="0.15"/>
    <row r="203" hidden="1" x14ac:dyDescent="0.15"/>
    <row r="204" hidden="1" x14ac:dyDescent="0.15"/>
    <row r="205" hidden="1" x14ac:dyDescent="0.15"/>
    <row r="206" hidden="1" x14ac:dyDescent="0.15"/>
    <row r="207" hidden="1" x14ac:dyDescent="0.15"/>
    <row r="208" hidden="1" x14ac:dyDescent="0.15"/>
    <row r="209" hidden="1" x14ac:dyDescent="0.15"/>
    <row r="210" hidden="1" x14ac:dyDescent="0.15"/>
    <row r="211" ht="13.5" hidden="1" customHeight="1" x14ac:dyDescent="0.15"/>
    <row r="212" ht="13.5" hidden="1" customHeight="1" x14ac:dyDescent="0.15"/>
    <row r="213" ht="13.5" hidden="1" customHeight="1" x14ac:dyDescent="0.15"/>
    <row r="214" ht="13.5" hidden="1" customHeight="1" x14ac:dyDescent="0.15"/>
    <row r="215" ht="13.5" hidden="1" customHeight="1" x14ac:dyDescent="0.15"/>
    <row r="216" ht="14.25" hidden="1" customHeight="1" x14ac:dyDescent="0.15"/>
    <row r="217" hidden="1" x14ac:dyDescent="0.15"/>
    <row r="218" hidden="1" x14ac:dyDescent="0.15"/>
    <row r="219" hidden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idden="1" x14ac:dyDescent="0.15"/>
    <row r="226" hidden="1" x14ac:dyDescent="0.15"/>
    <row r="227" hidden="1" x14ac:dyDescent="0.15"/>
    <row r="228" hidden="1" x14ac:dyDescent="0.15"/>
    <row r="229" hidden="1" x14ac:dyDescent="0.15"/>
    <row r="230" hidden="1" x14ac:dyDescent="0.15"/>
    <row r="231" hidden="1" x14ac:dyDescent="0.15"/>
    <row r="232" hidden="1" x14ac:dyDescent="0.15"/>
    <row r="233" hidden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idden="1" x14ac:dyDescent="0.15"/>
    <row r="240" hidden="1" x14ac:dyDescent="0.15"/>
    <row r="241" hidden="1" x14ac:dyDescent="0.15"/>
    <row r="242" hidden="1" x14ac:dyDescent="0.15"/>
    <row r="243" hidden="1" x14ac:dyDescent="0.15"/>
    <row r="244" hidden="1" x14ac:dyDescent="0.15"/>
    <row r="245" hidden="1" x14ac:dyDescent="0.15"/>
  </sheetData>
  <sheetProtection algorithmName="SHA-512" hashValue="I/II93JB5b5wily/Vvq3KfAGRWcr55oXECfjeZXUSUZqFy3A0/pAE5ip+u2NpTbK2+kSxYYE8hYgDUnMEfzN9g==" saltValue="T2tnLXf5UUwZI56Jx45GoQ==" spinCount="100000" sheet="1" objects="1" scenarios="1"/>
  <mergeCells count="20">
    <mergeCell ref="B35:I36"/>
    <mergeCell ref="B37:I38"/>
    <mergeCell ref="B34:I34"/>
    <mergeCell ref="A1:J1"/>
    <mergeCell ref="A2:J2"/>
    <mergeCell ref="C4:D4"/>
    <mergeCell ref="E4:H4"/>
    <mergeCell ref="B7:I14"/>
    <mergeCell ref="E15:I15"/>
    <mergeCell ref="D17:I17"/>
    <mergeCell ref="B20:I20"/>
    <mergeCell ref="B21:I28"/>
    <mergeCell ref="B30:H30"/>
    <mergeCell ref="B31:H31"/>
    <mergeCell ref="B32:H32"/>
    <mergeCell ref="B39:I40"/>
    <mergeCell ref="B41:I42"/>
    <mergeCell ref="C43:I43"/>
    <mergeCell ref="E44:I44"/>
    <mergeCell ref="B45:H45"/>
  </mergeCells>
  <phoneticPr fontId="2"/>
  <pageMargins left="0.7" right="0.7" top="0.75" bottom="0.75" header="0.3" footer="0.3"/>
  <pageSetup paperSize="9" scale="86" orientation="portrait" horizontalDpi="150" verticalDpi="150" r:id="rId1"/>
  <rowBreaks count="4" manualBreakCount="4">
    <brk id="48" max="9" man="1"/>
    <brk id="94" max="9" man="1"/>
    <brk id="141" max="9" man="1"/>
    <brk id="18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66"/>
  </sheetPr>
  <dimension ref="A1:O52"/>
  <sheetViews>
    <sheetView showGridLines="0" showRowColHeaders="0" view="pageBreakPreview" zoomScale="125" zoomScaleNormal="80" workbookViewId="0">
      <selection sqref="A1:K2"/>
    </sheetView>
  </sheetViews>
  <sheetFormatPr defaultColWidth="9" defaultRowHeight="13.5" x14ac:dyDescent="0.15"/>
  <cols>
    <col min="1" max="1" width="4.625" style="9" customWidth="1"/>
    <col min="2" max="2" width="9" style="9"/>
    <col min="3" max="3" width="5.5" style="9" customWidth="1"/>
    <col min="4" max="4" width="11.375" style="9" customWidth="1"/>
    <col min="5" max="5" width="4.625" style="9" customWidth="1"/>
    <col min="6" max="6" width="9" style="9"/>
    <col min="7" max="7" width="8.625" style="9" customWidth="1"/>
    <col min="8" max="8" width="4.625" style="9" customWidth="1"/>
    <col min="9" max="9" width="11.375" style="9" customWidth="1"/>
    <col min="10" max="10" width="9" style="9"/>
    <col min="11" max="11" width="5.125" style="9" customWidth="1"/>
    <col min="12" max="12" width="9" style="9"/>
    <col min="13" max="15" width="10.125" style="9" hidden="1" customWidth="1"/>
    <col min="16" max="16" width="10.125" style="9" customWidth="1"/>
    <col min="17" max="16384" width="9" style="9"/>
  </cols>
  <sheetData>
    <row r="1" spans="1:15" ht="13.5" customHeight="1" x14ac:dyDescent="0.15">
      <c r="A1" s="281" t="s">
        <v>1600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5" x14ac:dyDescent="0.15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5" x14ac:dyDescent="0.15">
      <c r="N3" s="9" t="s">
        <v>310</v>
      </c>
    </row>
    <row r="4" spans="1:15" x14ac:dyDescent="0.15">
      <c r="B4" s="226" t="s">
        <v>311</v>
      </c>
      <c r="C4" s="226"/>
      <c r="D4" s="282" t="str">
        <f>IF(基本情報登録!D10="","",基本情報登録!D10)</f>
        <v/>
      </c>
      <c r="E4" s="282"/>
      <c r="F4" s="282"/>
      <c r="G4" s="282"/>
      <c r="H4" s="282"/>
      <c r="I4" s="282"/>
      <c r="J4" s="282"/>
      <c r="N4" s="9">
        <f>IF('様式1(女子)'!D16="",0,1)</f>
        <v>0</v>
      </c>
    </row>
    <row r="5" spans="1:15" x14ac:dyDescent="0.15">
      <c r="N5" s="9">
        <f>IF('様式1(女子)'!D67="",0,1)</f>
        <v>0</v>
      </c>
    </row>
    <row r="6" spans="1:15" x14ac:dyDescent="0.15">
      <c r="B6" s="226" t="s">
        <v>312</v>
      </c>
      <c r="C6" s="226"/>
      <c r="D6" s="282" t="str">
        <f>IF(基本情報登録!D25="","",基本情報登録!D25)</f>
        <v/>
      </c>
      <c r="E6" s="282"/>
      <c r="F6" s="282"/>
      <c r="G6" s="282"/>
      <c r="H6" s="282"/>
      <c r="I6" s="282"/>
      <c r="J6" s="282"/>
      <c r="N6" s="9">
        <f>IF('様式1(女子)'!D118="",0,1)</f>
        <v>0</v>
      </c>
    </row>
    <row r="7" spans="1:15" x14ac:dyDescent="0.15">
      <c r="N7" s="9">
        <f>IF('様式1(女子)'!D168="",0,1)</f>
        <v>0</v>
      </c>
    </row>
    <row r="8" spans="1:15" x14ac:dyDescent="0.15">
      <c r="B8" s="226" t="s">
        <v>10</v>
      </c>
      <c r="C8" s="226"/>
      <c r="D8" s="282" t="str">
        <f>IF(基本情報登録!D27="","",基本情報登録!D27)</f>
        <v/>
      </c>
      <c r="E8" s="282"/>
      <c r="F8" s="282"/>
      <c r="G8" s="282"/>
      <c r="H8" s="282"/>
      <c r="I8" s="282"/>
      <c r="J8" s="282"/>
      <c r="N8" s="9">
        <f>IF('様式1(女子)'!D218="",0,1)</f>
        <v>0</v>
      </c>
    </row>
    <row r="9" spans="1:15" x14ac:dyDescent="0.15">
      <c r="N9" s="9">
        <f>SUM(N4:N8)</f>
        <v>0</v>
      </c>
      <c r="O9" s="9" t="s">
        <v>163</v>
      </c>
    </row>
    <row r="10" spans="1:15" x14ac:dyDescent="0.15">
      <c r="B10" s="226" t="s">
        <v>11</v>
      </c>
      <c r="C10" s="226"/>
      <c r="D10" s="282" t="str">
        <f>IF(基本情報登録!D28="","",基本情報登録!D28)</f>
        <v/>
      </c>
      <c r="E10" s="282"/>
      <c r="F10" s="282"/>
      <c r="G10" s="282"/>
      <c r="H10" s="282"/>
      <c r="I10" s="282"/>
      <c r="J10" s="282"/>
    </row>
    <row r="13" spans="1:15" ht="14.25" thickBot="1" x14ac:dyDescent="0.2"/>
    <row r="14" spans="1:15" x14ac:dyDescent="0.15">
      <c r="B14" s="65"/>
      <c r="C14" s="66"/>
      <c r="D14" s="66"/>
      <c r="E14" s="66"/>
      <c r="F14" s="67" t="s">
        <v>313</v>
      </c>
      <c r="G14" s="66"/>
      <c r="H14" s="66"/>
      <c r="I14" s="66"/>
      <c r="J14" s="68"/>
    </row>
    <row r="15" spans="1:15" x14ac:dyDescent="0.15">
      <c r="B15" s="69"/>
      <c r="J15" s="70"/>
    </row>
    <row r="16" spans="1:15" ht="15.75" customHeight="1" x14ac:dyDescent="0.15">
      <c r="B16" s="71" t="s">
        <v>314</v>
      </c>
      <c r="C16" s="72"/>
      <c r="D16" s="73">
        <v>15000</v>
      </c>
      <c r="E16" s="72" t="s">
        <v>318</v>
      </c>
      <c r="F16" s="74" t="str">
        <f>IF(N9=0,"",N9)</f>
        <v/>
      </c>
      <c r="G16" s="75" t="s">
        <v>319</v>
      </c>
      <c r="H16" s="72" t="s">
        <v>320</v>
      </c>
      <c r="I16" s="76" t="str">
        <f>IF(F16="","",15000*F16)</f>
        <v/>
      </c>
      <c r="J16" s="77"/>
    </row>
    <row r="17" spans="2:10" ht="14.25" thickBot="1" x14ac:dyDescent="0.2">
      <c r="B17" s="78"/>
      <c r="C17" s="79"/>
      <c r="D17" s="79"/>
      <c r="E17" s="79"/>
      <c r="F17" s="79"/>
      <c r="G17" s="79"/>
      <c r="H17" s="79"/>
      <c r="I17" s="79"/>
      <c r="J17" s="80"/>
    </row>
    <row r="20" spans="2:10" ht="14.25" thickBot="1" x14ac:dyDescent="0.2"/>
    <row r="21" spans="2:10" ht="20.25" customHeight="1" x14ac:dyDescent="0.15">
      <c r="B21" s="266" t="s">
        <v>315</v>
      </c>
      <c r="C21" s="267"/>
      <c r="D21" s="283" t="s">
        <v>376</v>
      </c>
      <c r="E21" s="283"/>
      <c r="F21" s="283"/>
      <c r="G21" s="283"/>
      <c r="H21" s="283"/>
      <c r="I21" s="283"/>
      <c r="J21" s="284"/>
    </row>
    <row r="22" spans="2:10" ht="20.25" customHeight="1" x14ac:dyDescent="0.15">
      <c r="B22" s="278"/>
      <c r="C22" s="279"/>
      <c r="D22" s="285" t="s">
        <v>1604</v>
      </c>
      <c r="E22" s="285"/>
      <c r="F22" s="285"/>
      <c r="G22" s="285"/>
      <c r="H22" s="285"/>
      <c r="I22" s="285"/>
      <c r="J22" s="286"/>
    </row>
    <row r="23" spans="2:10" ht="20.25" customHeight="1" x14ac:dyDescent="0.15">
      <c r="B23" s="278"/>
      <c r="C23" s="279"/>
      <c r="D23" s="285" t="s">
        <v>377</v>
      </c>
      <c r="E23" s="285"/>
      <c r="F23" s="285"/>
      <c r="G23" s="285"/>
      <c r="H23" s="285"/>
      <c r="I23" s="285"/>
      <c r="J23" s="286"/>
    </row>
    <row r="24" spans="2:10" ht="20.25" customHeight="1" thickBot="1" x14ac:dyDescent="0.2">
      <c r="B24" s="268"/>
      <c r="C24" s="269"/>
      <c r="D24" s="264" t="s">
        <v>1605</v>
      </c>
      <c r="E24" s="264"/>
      <c r="F24" s="264"/>
      <c r="G24" s="264"/>
      <c r="H24" s="264"/>
      <c r="I24" s="264"/>
      <c r="J24" s="265"/>
    </row>
    <row r="27" spans="2:10" ht="14.25" thickBot="1" x14ac:dyDescent="0.2"/>
    <row r="28" spans="2:10" ht="19.5" customHeight="1" x14ac:dyDescent="0.15">
      <c r="B28" s="266" t="s">
        <v>316</v>
      </c>
      <c r="C28" s="267"/>
      <c r="D28" s="270" t="s">
        <v>932</v>
      </c>
      <c r="E28" s="271"/>
      <c r="F28" s="271"/>
      <c r="G28" s="271"/>
      <c r="H28" s="271"/>
      <c r="I28" s="271"/>
      <c r="J28" s="272"/>
    </row>
    <row r="29" spans="2:10" ht="19.5" customHeight="1" thickBot="1" x14ac:dyDescent="0.2">
      <c r="B29" s="268"/>
      <c r="C29" s="269"/>
      <c r="D29" s="273"/>
      <c r="E29" s="274"/>
      <c r="F29" s="274"/>
      <c r="G29" s="274"/>
      <c r="H29" s="274"/>
      <c r="I29" s="274"/>
      <c r="J29" s="275"/>
    </row>
    <row r="32" spans="2:10" ht="14.25" thickBot="1" x14ac:dyDescent="0.2"/>
    <row r="33" spans="2:10" x14ac:dyDescent="0.15">
      <c r="B33" s="276" t="s">
        <v>317</v>
      </c>
      <c r="C33" s="277"/>
      <c r="D33" s="277"/>
      <c r="E33" s="277"/>
      <c r="F33" s="277"/>
      <c r="G33" s="277"/>
      <c r="H33" s="277"/>
      <c r="I33" s="277"/>
      <c r="J33" s="267"/>
    </row>
    <row r="34" spans="2:10" x14ac:dyDescent="0.15">
      <c r="B34" s="278"/>
      <c r="C34" s="226"/>
      <c r="D34" s="226"/>
      <c r="E34" s="226"/>
      <c r="F34" s="226"/>
      <c r="G34" s="226"/>
      <c r="H34" s="226"/>
      <c r="I34" s="226"/>
      <c r="J34" s="279"/>
    </row>
    <row r="35" spans="2:10" x14ac:dyDescent="0.15">
      <c r="B35" s="278"/>
      <c r="C35" s="226"/>
      <c r="D35" s="226"/>
      <c r="E35" s="226"/>
      <c r="F35" s="226"/>
      <c r="G35" s="226"/>
      <c r="H35" s="226"/>
      <c r="I35" s="226"/>
      <c r="J35" s="279"/>
    </row>
    <row r="36" spans="2:10" ht="18.75" customHeight="1" x14ac:dyDescent="0.15">
      <c r="B36" s="278"/>
      <c r="C36" s="226"/>
      <c r="D36" s="226"/>
      <c r="E36" s="226"/>
      <c r="F36" s="226"/>
      <c r="G36" s="226"/>
      <c r="H36" s="226"/>
      <c r="I36" s="226"/>
      <c r="J36" s="279"/>
    </row>
    <row r="37" spans="2:10" ht="18.75" customHeight="1" x14ac:dyDescent="0.15">
      <c r="B37" s="278"/>
      <c r="C37" s="226"/>
      <c r="D37" s="226"/>
      <c r="E37" s="226"/>
      <c r="F37" s="226"/>
      <c r="G37" s="226"/>
      <c r="H37" s="226"/>
      <c r="I37" s="226"/>
      <c r="J37" s="279"/>
    </row>
    <row r="38" spans="2:10" ht="17.850000000000001" customHeight="1" x14ac:dyDescent="0.15">
      <c r="B38" s="278"/>
      <c r="C38" s="226"/>
      <c r="D38" s="226"/>
      <c r="E38" s="226"/>
      <c r="F38" s="226"/>
      <c r="G38" s="226"/>
      <c r="H38" s="226"/>
      <c r="I38" s="226"/>
      <c r="J38" s="279"/>
    </row>
    <row r="39" spans="2:10" ht="17.850000000000001" customHeight="1" x14ac:dyDescent="0.15">
      <c r="B39" s="278"/>
      <c r="C39" s="226"/>
      <c r="D39" s="226"/>
      <c r="E39" s="226"/>
      <c r="F39" s="226"/>
      <c r="G39" s="226"/>
      <c r="H39" s="226"/>
      <c r="I39" s="226"/>
      <c r="J39" s="279"/>
    </row>
    <row r="40" spans="2:10" ht="17.850000000000001" customHeight="1" x14ac:dyDescent="0.15">
      <c r="B40" s="278"/>
      <c r="C40" s="226"/>
      <c r="D40" s="226"/>
      <c r="E40" s="226"/>
      <c r="F40" s="226"/>
      <c r="G40" s="226"/>
      <c r="H40" s="226"/>
      <c r="I40" s="226"/>
      <c r="J40" s="279"/>
    </row>
    <row r="41" spans="2:10" ht="17.850000000000001" customHeight="1" x14ac:dyDescent="0.15">
      <c r="B41" s="278"/>
      <c r="C41" s="226"/>
      <c r="D41" s="226"/>
      <c r="E41" s="226"/>
      <c r="F41" s="226"/>
      <c r="G41" s="226"/>
      <c r="H41" s="226"/>
      <c r="I41" s="226"/>
      <c r="J41" s="279"/>
    </row>
    <row r="42" spans="2:10" x14ac:dyDescent="0.15">
      <c r="B42" s="278"/>
      <c r="C42" s="226"/>
      <c r="D42" s="226"/>
      <c r="E42" s="226"/>
      <c r="F42" s="226"/>
      <c r="G42" s="226"/>
      <c r="H42" s="226"/>
      <c r="I42" s="226"/>
      <c r="J42" s="279"/>
    </row>
    <row r="43" spans="2:10" x14ac:dyDescent="0.15">
      <c r="B43" s="278"/>
      <c r="C43" s="226"/>
      <c r="D43" s="226"/>
      <c r="E43" s="226"/>
      <c r="F43" s="226"/>
      <c r="G43" s="226"/>
      <c r="H43" s="226"/>
      <c r="I43" s="226"/>
      <c r="J43" s="279"/>
    </row>
    <row r="44" spans="2:10" x14ac:dyDescent="0.15">
      <c r="B44" s="278"/>
      <c r="C44" s="226"/>
      <c r="D44" s="226"/>
      <c r="E44" s="226"/>
      <c r="F44" s="226"/>
      <c r="G44" s="226"/>
      <c r="H44" s="226"/>
      <c r="I44" s="226"/>
      <c r="J44" s="279"/>
    </row>
    <row r="45" spans="2:10" x14ac:dyDescent="0.15">
      <c r="B45" s="278"/>
      <c r="C45" s="226"/>
      <c r="D45" s="226"/>
      <c r="E45" s="226"/>
      <c r="F45" s="226"/>
      <c r="G45" s="226"/>
      <c r="H45" s="226"/>
      <c r="I45" s="226"/>
      <c r="J45" s="279"/>
    </row>
    <row r="46" spans="2:10" x14ac:dyDescent="0.15">
      <c r="B46" s="278"/>
      <c r="C46" s="226"/>
      <c r="D46" s="226"/>
      <c r="E46" s="226"/>
      <c r="F46" s="226"/>
      <c r="G46" s="226"/>
      <c r="H46" s="226"/>
      <c r="I46" s="226"/>
      <c r="J46" s="279"/>
    </row>
    <row r="47" spans="2:10" x14ac:dyDescent="0.15">
      <c r="B47" s="278"/>
      <c r="C47" s="226"/>
      <c r="D47" s="226"/>
      <c r="E47" s="226"/>
      <c r="F47" s="226"/>
      <c r="G47" s="226"/>
      <c r="H47" s="226"/>
      <c r="I47" s="226"/>
      <c r="J47" s="279"/>
    </row>
    <row r="48" spans="2:10" x14ac:dyDescent="0.15">
      <c r="B48" s="278"/>
      <c r="C48" s="226"/>
      <c r="D48" s="226"/>
      <c r="E48" s="226"/>
      <c r="F48" s="226"/>
      <c r="G48" s="226"/>
      <c r="H48" s="226"/>
      <c r="I48" s="226"/>
      <c r="J48" s="279"/>
    </row>
    <row r="49" spans="2:10" x14ac:dyDescent="0.15">
      <c r="B49" s="278"/>
      <c r="C49" s="226"/>
      <c r="D49" s="226"/>
      <c r="E49" s="226"/>
      <c r="F49" s="226"/>
      <c r="G49" s="226"/>
      <c r="H49" s="226"/>
      <c r="I49" s="226"/>
      <c r="J49" s="279"/>
    </row>
    <row r="50" spans="2:10" x14ac:dyDescent="0.15">
      <c r="B50" s="278"/>
      <c r="C50" s="226"/>
      <c r="D50" s="226"/>
      <c r="E50" s="226"/>
      <c r="F50" s="226"/>
      <c r="G50" s="226"/>
      <c r="H50" s="226"/>
      <c r="I50" s="226"/>
      <c r="J50" s="279"/>
    </row>
    <row r="51" spans="2:10" x14ac:dyDescent="0.15">
      <c r="B51" s="278"/>
      <c r="C51" s="226"/>
      <c r="D51" s="226"/>
      <c r="E51" s="226"/>
      <c r="F51" s="226"/>
      <c r="G51" s="226"/>
      <c r="H51" s="226"/>
      <c r="I51" s="226"/>
      <c r="J51" s="279"/>
    </row>
    <row r="52" spans="2:10" ht="14.25" thickBot="1" x14ac:dyDescent="0.2">
      <c r="B52" s="268"/>
      <c r="C52" s="280"/>
      <c r="D52" s="280"/>
      <c r="E52" s="280"/>
      <c r="F52" s="280"/>
      <c r="G52" s="280"/>
      <c r="H52" s="280"/>
      <c r="I52" s="280"/>
      <c r="J52" s="269"/>
    </row>
  </sheetData>
  <sheetProtection algorithmName="SHA-512" hashValue="g3pEyh1VdvHrsclHw1OThOqISUHimP8384O+CfeqOsH1heazB5kwmRKWISXh5zdTycqDv8Q4NJZz5OFzeLDKWQ==" saltValue="f/AlRL7E4kJUIjz2/4wAeg==" spinCount="100000" sheet="1" objects="1" scenarios="1"/>
  <mergeCells count="17">
    <mergeCell ref="D23:J23"/>
    <mergeCell ref="D24:J24"/>
    <mergeCell ref="B28:C29"/>
    <mergeCell ref="D28:J29"/>
    <mergeCell ref="B33:J52"/>
    <mergeCell ref="A1:K2"/>
    <mergeCell ref="B4:C4"/>
    <mergeCell ref="D4:J4"/>
    <mergeCell ref="B6:C6"/>
    <mergeCell ref="D6:J6"/>
    <mergeCell ref="B8:C8"/>
    <mergeCell ref="D8:J8"/>
    <mergeCell ref="B10:C10"/>
    <mergeCell ref="D10:J10"/>
    <mergeCell ref="B21:C24"/>
    <mergeCell ref="D21:J21"/>
    <mergeCell ref="D22:J22"/>
  </mergeCells>
  <phoneticPr fontId="2"/>
  <dataValidations count="2">
    <dataValidation type="list" allowBlank="1" showInputMessage="1" showErrorMessage="1" sqref="D28:J29" xr:uid="{00000000-0002-0000-0300-000000000000}">
      <formula1>"必要,不必要"</formula1>
    </dataValidation>
    <dataValidation imeMode="halfKatakana" allowBlank="1" showInputMessage="1" showErrorMessage="1" sqref="D23:J23" xr:uid="{9C30DF47-8C27-4B3B-AB75-3C6AC595698A}"/>
  </dataValidations>
  <pageMargins left="1.1023622047244095" right="0.70866141732283472" top="0.74803149606299213" bottom="0.74803149606299213" header="0.31496062992125984" footer="0.31496062992125984"/>
  <pageSetup paperSize="9" scale="90" orientation="portrait" horizontalDpi="150" verticalDpi="15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0066"/>
  </sheetPr>
  <dimension ref="A1:H262"/>
  <sheetViews>
    <sheetView showGridLines="0" showRowColHeaders="0" view="pageBreakPreview" zoomScale="125" zoomScaleNormal="80" workbookViewId="0">
      <selection activeCell="F24" sqref="F24"/>
    </sheetView>
  </sheetViews>
  <sheetFormatPr defaultColWidth="9" defaultRowHeight="13.5" x14ac:dyDescent="0.15"/>
  <cols>
    <col min="1" max="1" width="6.125" style="9" customWidth="1"/>
    <col min="2" max="2" width="22.875" style="9" customWidth="1"/>
    <col min="3" max="6" width="9" style="9"/>
    <col min="7" max="7" width="9" style="9" customWidth="1"/>
    <col min="8" max="8" width="6.125" style="9" customWidth="1"/>
    <col min="9" max="16384" width="9" style="9"/>
  </cols>
  <sheetData>
    <row r="1" spans="1:8" ht="21" x14ac:dyDescent="0.2">
      <c r="A1" s="250" t="s">
        <v>1599</v>
      </c>
      <c r="B1" s="250"/>
      <c r="C1" s="250"/>
      <c r="D1" s="250"/>
      <c r="E1" s="250"/>
      <c r="F1" s="250"/>
      <c r="G1" s="250"/>
      <c r="H1" s="250"/>
    </row>
    <row r="2" spans="1:8" ht="21" x14ac:dyDescent="0.2">
      <c r="A2" s="250" t="s">
        <v>176</v>
      </c>
      <c r="B2" s="250"/>
      <c r="C2" s="250"/>
      <c r="D2" s="250"/>
      <c r="E2" s="250"/>
      <c r="F2" s="250"/>
      <c r="G2" s="250"/>
      <c r="H2" s="250"/>
    </row>
    <row r="3" spans="1:8" x14ac:dyDescent="0.15">
      <c r="A3" s="20"/>
      <c r="B3" s="20"/>
      <c r="C3" s="20"/>
      <c r="D3" s="20"/>
      <c r="E3" s="20"/>
      <c r="F3" s="20"/>
      <c r="G3" s="20"/>
      <c r="H3" s="20"/>
    </row>
    <row r="4" spans="1:8" x14ac:dyDescent="0.15">
      <c r="A4" s="20"/>
      <c r="B4" s="20"/>
      <c r="C4" s="20"/>
      <c r="D4" s="20"/>
      <c r="E4" s="20"/>
      <c r="F4" s="20"/>
      <c r="G4" s="20"/>
      <c r="H4" s="20"/>
    </row>
    <row r="5" spans="1:8" x14ac:dyDescent="0.15">
      <c r="A5" s="20"/>
      <c r="B5" s="20"/>
      <c r="C5" s="20"/>
      <c r="D5" s="20"/>
      <c r="E5" s="20"/>
      <c r="F5" s="20"/>
      <c r="G5" s="20"/>
      <c r="H5" s="20"/>
    </row>
    <row r="6" spans="1:8" x14ac:dyDescent="0.15">
      <c r="A6" s="20"/>
      <c r="B6" s="20"/>
      <c r="C6" s="20"/>
      <c r="D6" s="20"/>
      <c r="E6" s="20"/>
      <c r="F6" s="20"/>
      <c r="G6" s="20"/>
      <c r="H6" s="20"/>
    </row>
    <row r="7" spans="1:8" x14ac:dyDescent="0.15">
      <c r="A7" s="20"/>
      <c r="B7" s="20"/>
      <c r="C7" s="20"/>
      <c r="D7" s="20"/>
      <c r="E7" s="20"/>
      <c r="F7" s="20"/>
      <c r="G7" s="20"/>
      <c r="H7" s="20"/>
    </row>
    <row r="8" spans="1:8" x14ac:dyDescent="0.15">
      <c r="A8" s="8"/>
      <c r="B8" s="8"/>
      <c r="C8" s="8"/>
      <c r="D8" s="8"/>
      <c r="E8" s="8"/>
      <c r="F8" s="8"/>
      <c r="G8" s="8"/>
      <c r="H8" s="8"/>
    </row>
    <row r="9" spans="1:8" ht="21" x14ac:dyDescent="0.2">
      <c r="A9" s="8"/>
      <c r="B9" s="21" t="s">
        <v>177</v>
      </c>
      <c r="C9" s="251" t="str">
        <f>IF(基本情報登録!$D$10="","",基本情報登録!$D$10)</f>
        <v/>
      </c>
      <c r="D9" s="251"/>
      <c r="E9" s="251"/>
      <c r="F9" s="251"/>
      <c r="G9" s="251"/>
      <c r="H9" s="8"/>
    </row>
    <row r="10" spans="1:8" x14ac:dyDescent="0.15">
      <c r="A10" s="8"/>
      <c r="B10" s="22"/>
      <c r="C10" s="8"/>
      <c r="D10" s="8"/>
      <c r="E10" s="8"/>
      <c r="F10" s="8"/>
      <c r="G10" s="8"/>
      <c r="H10" s="8"/>
    </row>
    <row r="11" spans="1:8" x14ac:dyDescent="0.15">
      <c r="A11" s="8"/>
      <c r="B11" s="22"/>
      <c r="C11" s="8"/>
      <c r="D11" s="8"/>
      <c r="E11" s="8"/>
      <c r="F11" s="8"/>
      <c r="G11" s="8"/>
      <c r="H11" s="8"/>
    </row>
    <row r="12" spans="1:8" x14ac:dyDescent="0.15">
      <c r="A12" s="8"/>
      <c r="B12" s="22"/>
      <c r="C12" s="8"/>
      <c r="D12" s="8"/>
      <c r="E12" s="8"/>
      <c r="F12" s="8"/>
      <c r="G12" s="8"/>
      <c r="H12" s="8"/>
    </row>
    <row r="13" spans="1:8" x14ac:dyDescent="0.15">
      <c r="A13" s="8"/>
      <c r="B13" s="22"/>
      <c r="C13" s="8"/>
      <c r="D13" s="8"/>
      <c r="E13" s="8"/>
      <c r="F13" s="8"/>
      <c r="G13" s="8"/>
      <c r="H13" s="8"/>
    </row>
    <row r="14" spans="1:8" x14ac:dyDescent="0.15">
      <c r="A14" s="8"/>
      <c r="B14" s="22"/>
      <c r="C14" s="8"/>
      <c r="D14" s="8"/>
      <c r="E14" s="8"/>
      <c r="F14" s="8"/>
      <c r="G14" s="8"/>
      <c r="H14" s="8"/>
    </row>
    <row r="15" spans="1:8" x14ac:dyDescent="0.15">
      <c r="A15" s="8"/>
      <c r="B15" s="22"/>
      <c r="C15" s="8"/>
      <c r="D15" s="8"/>
      <c r="E15" s="8"/>
      <c r="F15" s="8"/>
      <c r="G15" s="8"/>
      <c r="H15" s="8"/>
    </row>
    <row r="16" spans="1:8" ht="23.25" customHeight="1" x14ac:dyDescent="0.2">
      <c r="A16" s="8"/>
      <c r="B16" s="21" t="s">
        <v>18</v>
      </c>
      <c r="C16" s="287"/>
      <c r="D16" s="287"/>
      <c r="E16" s="287"/>
      <c r="F16" s="287"/>
      <c r="G16" s="287"/>
      <c r="H16" s="11"/>
    </row>
    <row r="17" spans="1:8" ht="17.25" x14ac:dyDescent="0.2">
      <c r="A17" s="8"/>
      <c r="B17" s="23"/>
      <c r="C17" s="11"/>
      <c r="D17" s="11"/>
      <c r="E17" s="11"/>
      <c r="F17" s="11"/>
      <c r="G17" s="11"/>
      <c r="H17" s="11"/>
    </row>
    <row r="18" spans="1:8" ht="17.25" x14ac:dyDescent="0.2">
      <c r="A18" s="8"/>
      <c r="B18" s="23"/>
      <c r="C18" s="11"/>
      <c r="D18" s="11"/>
      <c r="E18" s="11"/>
      <c r="F18" s="11"/>
      <c r="G18" s="11"/>
      <c r="H18" s="11"/>
    </row>
    <row r="19" spans="1:8" ht="17.25" x14ac:dyDescent="0.2">
      <c r="A19" s="8"/>
      <c r="B19" s="23"/>
      <c r="C19" s="11"/>
      <c r="D19" s="11"/>
      <c r="E19" s="11"/>
      <c r="F19" s="11"/>
      <c r="G19" s="11"/>
      <c r="H19" s="11"/>
    </row>
    <row r="20" spans="1:8" ht="17.25" x14ac:dyDescent="0.2">
      <c r="A20" s="8"/>
      <c r="B20" s="23"/>
      <c r="C20" s="11"/>
      <c r="D20" s="11"/>
      <c r="E20" s="11"/>
      <c r="F20" s="11"/>
      <c r="G20" s="11"/>
      <c r="H20" s="11"/>
    </row>
    <row r="21" spans="1:8" ht="17.25" x14ac:dyDescent="0.2">
      <c r="A21" s="8"/>
      <c r="B21" s="22"/>
      <c r="C21" s="11"/>
      <c r="D21" s="11"/>
      <c r="E21" s="11"/>
      <c r="F21" s="11"/>
      <c r="G21" s="11"/>
      <c r="H21" s="11"/>
    </row>
    <row r="22" spans="1:8" ht="21" customHeight="1" x14ac:dyDescent="0.2">
      <c r="A22" s="8"/>
      <c r="B22" s="21" t="s">
        <v>321</v>
      </c>
      <c r="C22" s="288"/>
      <c r="D22" s="288"/>
      <c r="E22" s="288"/>
      <c r="F22" s="288"/>
      <c r="G22" s="288"/>
      <c r="H22" s="11"/>
    </row>
    <row r="23" spans="1:8" ht="17.25" x14ac:dyDescent="0.2">
      <c r="A23" s="8"/>
      <c r="B23" s="8"/>
      <c r="C23" s="11"/>
      <c r="D23" s="11"/>
      <c r="E23" s="11"/>
      <c r="F23" s="11"/>
      <c r="G23" s="11"/>
      <c r="H23" s="11"/>
    </row>
    <row r="24" spans="1:8" x14ac:dyDescent="0.15">
      <c r="A24" s="8"/>
      <c r="B24" s="8"/>
      <c r="C24" s="8"/>
      <c r="D24" s="8"/>
      <c r="E24" s="8"/>
      <c r="F24" s="8"/>
      <c r="G24" s="8"/>
      <c r="H24" s="8"/>
    </row>
    <row r="25" spans="1:8" x14ac:dyDescent="0.15">
      <c r="A25" s="8"/>
      <c r="B25" s="8"/>
      <c r="C25" s="8"/>
      <c r="D25" s="8"/>
      <c r="E25" s="8"/>
      <c r="F25" s="8"/>
      <c r="G25" s="8"/>
      <c r="H25" s="8"/>
    </row>
    <row r="26" spans="1:8" x14ac:dyDescent="0.15">
      <c r="A26" s="8"/>
      <c r="B26" s="8"/>
      <c r="C26" s="8"/>
      <c r="D26" s="8"/>
      <c r="E26" s="8"/>
      <c r="F26" s="8"/>
      <c r="G26" s="8"/>
      <c r="H26" s="8"/>
    </row>
    <row r="27" spans="1:8" x14ac:dyDescent="0.15">
      <c r="A27" s="8"/>
      <c r="B27" s="8"/>
      <c r="C27" s="8"/>
      <c r="D27" s="8"/>
      <c r="E27" s="8"/>
      <c r="F27" s="8"/>
      <c r="G27" s="8"/>
      <c r="H27" s="8"/>
    </row>
    <row r="28" spans="1:8" x14ac:dyDescent="0.15">
      <c r="A28" s="8"/>
      <c r="B28" s="8"/>
      <c r="C28" s="8"/>
      <c r="D28" s="8"/>
      <c r="E28" s="8"/>
      <c r="F28" s="8"/>
      <c r="G28" s="8"/>
      <c r="H28" s="8"/>
    </row>
    <row r="29" spans="1:8" ht="17.25" x14ac:dyDescent="0.2">
      <c r="A29" s="8"/>
      <c r="B29" s="263" t="s">
        <v>178</v>
      </c>
      <c r="C29" s="263"/>
      <c r="D29" s="263"/>
      <c r="E29" s="8"/>
      <c r="F29" s="8"/>
      <c r="G29" s="8"/>
      <c r="H29" s="8"/>
    </row>
    <row r="30" spans="1:8" ht="17.25" x14ac:dyDescent="0.2">
      <c r="A30" s="8"/>
      <c r="B30" s="11"/>
      <c r="C30" s="11"/>
      <c r="D30" s="8"/>
      <c r="E30" s="8"/>
      <c r="F30" s="8"/>
      <c r="G30" s="8"/>
      <c r="H30" s="8"/>
    </row>
    <row r="31" spans="1:8" ht="14.25" x14ac:dyDescent="0.15">
      <c r="A31" s="8"/>
      <c r="B31" s="24"/>
      <c r="C31" s="24"/>
      <c r="D31" s="24"/>
      <c r="E31" s="24"/>
      <c r="F31" s="24"/>
      <c r="G31" s="24"/>
      <c r="H31" s="24"/>
    </row>
    <row r="32" spans="1:8" ht="14.25" x14ac:dyDescent="0.15">
      <c r="A32" s="8"/>
      <c r="B32" s="24"/>
      <c r="C32" s="24"/>
      <c r="D32" s="24"/>
      <c r="E32" s="24"/>
      <c r="F32" s="24"/>
      <c r="G32" s="24"/>
      <c r="H32" s="24"/>
    </row>
    <row r="33" spans="1:8" ht="14.25" x14ac:dyDescent="0.15">
      <c r="A33" s="8"/>
      <c r="B33" s="24"/>
      <c r="C33" s="24"/>
      <c r="D33" s="24"/>
      <c r="E33" s="24"/>
      <c r="F33" s="24"/>
      <c r="G33" s="24"/>
      <c r="H33" s="24"/>
    </row>
    <row r="34" spans="1:8" ht="14.25" x14ac:dyDescent="0.15">
      <c r="A34" s="8"/>
      <c r="B34" s="24"/>
      <c r="C34" s="24"/>
      <c r="D34" s="24"/>
      <c r="E34" s="24"/>
      <c r="F34" s="24"/>
      <c r="G34" s="24"/>
      <c r="H34" s="24"/>
    </row>
    <row r="35" spans="1:8" ht="24.75" customHeight="1" x14ac:dyDescent="0.2">
      <c r="A35" s="8"/>
      <c r="B35" s="21" t="s">
        <v>179</v>
      </c>
      <c r="C35" s="287" t="str">
        <f>IF(基本情報登録!$D$25="","",基本情報登録!$D$25)</f>
        <v/>
      </c>
      <c r="D35" s="287"/>
      <c r="E35" s="287"/>
      <c r="F35" s="287"/>
      <c r="G35" s="287"/>
      <c r="H35" s="24"/>
    </row>
    <row r="36" spans="1:8" ht="14.25" x14ac:dyDescent="0.15">
      <c r="A36" s="8"/>
      <c r="B36" s="24"/>
      <c r="C36" s="25"/>
      <c r="D36" s="24"/>
      <c r="E36" s="8"/>
      <c r="F36" s="24"/>
      <c r="G36" s="24"/>
      <c r="H36" s="24"/>
    </row>
    <row r="37" spans="1:8" ht="14.25" x14ac:dyDescent="0.15">
      <c r="A37" s="8"/>
      <c r="B37" s="24"/>
      <c r="C37" s="25"/>
      <c r="D37" s="24"/>
      <c r="E37" s="8"/>
      <c r="F37" s="24"/>
      <c r="G37" s="24"/>
      <c r="H37" s="24"/>
    </row>
    <row r="38" spans="1:8" ht="14.25" x14ac:dyDescent="0.15">
      <c r="A38" s="8"/>
      <c r="B38" s="24"/>
      <c r="C38" s="25"/>
      <c r="D38" s="24"/>
      <c r="E38" s="24"/>
      <c r="F38" s="24"/>
      <c r="G38" s="24"/>
      <c r="H38" s="24"/>
    </row>
    <row r="39" spans="1:8" ht="24" customHeight="1" x14ac:dyDescent="0.2">
      <c r="A39" s="8"/>
      <c r="B39" s="21" t="s">
        <v>180</v>
      </c>
      <c r="C39" s="288" t="str">
        <f>IF(基本情報登録!$D$27="","",基本情報登録!$D$27)</f>
        <v/>
      </c>
      <c r="D39" s="288"/>
      <c r="E39" s="288"/>
      <c r="F39" s="288"/>
      <c r="G39" s="288"/>
      <c r="H39" s="24"/>
    </row>
    <row r="40" spans="1:8" x14ac:dyDescent="0.15">
      <c r="A40" s="8"/>
      <c r="B40" s="8"/>
      <c r="C40" s="8"/>
      <c r="D40" s="8"/>
      <c r="E40" s="8"/>
      <c r="F40" s="8"/>
      <c r="G40" s="8"/>
      <c r="H40" s="8"/>
    </row>
    <row r="41" spans="1:8" x14ac:dyDescent="0.15">
      <c r="A41" s="8"/>
      <c r="B41" s="8"/>
      <c r="C41" s="8"/>
      <c r="D41" s="8"/>
      <c r="E41" s="8"/>
      <c r="F41" s="8"/>
      <c r="G41" s="8"/>
      <c r="H41" s="8"/>
    </row>
    <row r="42" spans="1:8" x14ac:dyDescent="0.15">
      <c r="A42" s="8"/>
      <c r="B42" s="8"/>
      <c r="C42" s="8"/>
      <c r="D42" s="8"/>
      <c r="E42" s="8"/>
      <c r="F42" s="8"/>
      <c r="G42" s="8"/>
      <c r="H42" s="8"/>
    </row>
    <row r="43" spans="1:8" ht="17.25" x14ac:dyDescent="0.2">
      <c r="A43" s="8"/>
      <c r="B43" s="245" t="s">
        <v>175</v>
      </c>
      <c r="C43" s="245"/>
      <c r="D43" s="245"/>
      <c r="E43" s="245"/>
      <c r="F43" s="245"/>
      <c r="G43" s="245"/>
      <c r="H43" s="245"/>
    </row>
    <row r="44" spans="1:8" x14ac:dyDescent="0.15">
      <c r="A44" s="8"/>
      <c r="B44" s="8"/>
      <c r="C44" s="8"/>
      <c r="D44" s="8"/>
      <c r="E44" s="8"/>
      <c r="F44" s="8"/>
      <c r="G44" s="8"/>
      <c r="H44" s="8"/>
    </row>
    <row r="46" spans="1:8" x14ac:dyDescent="0.15">
      <c r="G46" s="83"/>
    </row>
    <row r="71" ht="24" customHeight="1" x14ac:dyDescent="0.15"/>
    <row r="77" ht="24" customHeight="1" x14ac:dyDescent="0.15"/>
    <row r="90" ht="23.25" customHeight="1" x14ac:dyDescent="0.15"/>
    <row r="94" ht="24" customHeight="1" x14ac:dyDescent="0.15"/>
    <row r="125" ht="24" customHeight="1" x14ac:dyDescent="0.15"/>
    <row r="131" ht="23.25" customHeight="1" x14ac:dyDescent="0.15"/>
    <row r="144" ht="24" customHeight="1" x14ac:dyDescent="0.15"/>
    <row r="148" ht="23.25" customHeight="1" x14ac:dyDescent="0.15"/>
    <row r="179" ht="24" customHeight="1" x14ac:dyDescent="0.15"/>
    <row r="185" ht="24" customHeight="1" x14ac:dyDescent="0.15"/>
    <row r="198" ht="24" customHeight="1" x14ac:dyDescent="0.15"/>
    <row r="202" ht="23.25" customHeight="1" x14ac:dyDescent="0.15"/>
    <row r="218" ht="13.5" hidden="1" customHeight="1" x14ac:dyDescent="0.15"/>
    <row r="219" ht="13.5" hidden="1" customHeight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idden="1" x14ac:dyDescent="0.15"/>
    <row r="226" hidden="1" x14ac:dyDescent="0.15"/>
    <row r="227" hidden="1" x14ac:dyDescent="0.15"/>
    <row r="228" hidden="1" x14ac:dyDescent="0.15"/>
    <row r="229" hidden="1" x14ac:dyDescent="0.15"/>
    <row r="230" hidden="1" x14ac:dyDescent="0.15"/>
    <row r="231" hidden="1" x14ac:dyDescent="0.15"/>
    <row r="232" hidden="1" x14ac:dyDescent="0.15"/>
    <row r="233" ht="24" hidden="1" customHeight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t="24" hidden="1" customHeight="1" x14ac:dyDescent="0.15"/>
    <row r="240" hidden="1" x14ac:dyDescent="0.15"/>
    <row r="241" hidden="1" x14ac:dyDescent="0.15"/>
    <row r="242" hidden="1" x14ac:dyDescent="0.15"/>
    <row r="243" hidden="1" x14ac:dyDescent="0.15"/>
    <row r="244" hidden="1" x14ac:dyDescent="0.15"/>
    <row r="245" hidden="1" x14ac:dyDescent="0.15"/>
    <row r="246" hidden="1" x14ac:dyDescent="0.15"/>
    <row r="247" hidden="1" x14ac:dyDescent="0.15"/>
    <row r="248" hidden="1" x14ac:dyDescent="0.15"/>
    <row r="249" hidden="1" x14ac:dyDescent="0.15"/>
    <row r="250" hidden="1" x14ac:dyDescent="0.15"/>
    <row r="251" hidden="1" x14ac:dyDescent="0.15"/>
    <row r="252" ht="23.25" hidden="1" customHeight="1" x14ac:dyDescent="0.15"/>
    <row r="253" hidden="1" x14ac:dyDescent="0.15"/>
    <row r="254" hidden="1" x14ac:dyDescent="0.15"/>
    <row r="255" hidden="1" x14ac:dyDescent="0.15"/>
    <row r="256" ht="23.25" hidden="1" customHeight="1" x14ac:dyDescent="0.15"/>
    <row r="257" hidden="1" x14ac:dyDescent="0.15"/>
    <row r="258" hidden="1" x14ac:dyDescent="0.15"/>
    <row r="259" hidden="1" x14ac:dyDescent="0.15"/>
    <row r="260" hidden="1" x14ac:dyDescent="0.15"/>
    <row r="261" hidden="1" x14ac:dyDescent="0.15"/>
    <row r="262" hidden="1" x14ac:dyDescent="0.15"/>
  </sheetData>
  <mergeCells count="9">
    <mergeCell ref="B29:D29"/>
    <mergeCell ref="C35:G35"/>
    <mergeCell ref="C39:G39"/>
    <mergeCell ref="B43:H43"/>
    <mergeCell ref="A1:H1"/>
    <mergeCell ref="A2:H2"/>
    <mergeCell ref="C9:G9"/>
    <mergeCell ref="C16:G16"/>
    <mergeCell ref="C22:G22"/>
  </mergeCells>
  <phoneticPr fontId="2"/>
  <pageMargins left="0.7" right="0.7" top="0.75" bottom="0.75" header="0.3" footer="0.3"/>
  <pageSetup paperSize="9" scale="84" orientation="portrait" horizontalDpi="150" verticalDpi="150" r:id="rId1"/>
  <rowBreaks count="4" manualBreakCount="4">
    <brk id="55" max="7" man="1"/>
    <brk id="109" max="7" man="1"/>
    <brk id="163" max="7" man="1"/>
    <brk id="217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C000"/>
  </sheetPr>
  <dimension ref="A1:J244"/>
  <sheetViews>
    <sheetView showGridLines="0" showRowColHeaders="0" view="pageBreakPreview" zoomScale="125" zoomScaleNormal="80" workbookViewId="0">
      <selection activeCell="A2" sqref="A2:J2"/>
    </sheetView>
  </sheetViews>
  <sheetFormatPr defaultColWidth="9" defaultRowHeight="13.5" x14ac:dyDescent="0.15"/>
  <cols>
    <col min="1" max="1" width="3.875" style="9" customWidth="1"/>
    <col min="2" max="2" width="7.625" style="9" customWidth="1"/>
    <col min="3" max="3" width="12.625" style="9" customWidth="1"/>
    <col min="4" max="4" width="10.375" style="9" customWidth="1"/>
    <col min="5" max="16384" width="9" style="9"/>
  </cols>
  <sheetData>
    <row r="1" spans="1:10" ht="21" x14ac:dyDescent="0.2">
      <c r="A1" s="250" t="s">
        <v>1601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ht="21" x14ac:dyDescent="0.2">
      <c r="A2" s="250" t="s">
        <v>181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0" x14ac:dyDescent="0.15">
      <c r="B3" s="8"/>
      <c r="C3" s="8"/>
      <c r="D3" s="8"/>
      <c r="E3" s="8"/>
      <c r="F3" s="8"/>
      <c r="G3" s="8"/>
      <c r="H3" s="8"/>
      <c r="I3" s="8"/>
      <c r="J3" s="8"/>
    </row>
    <row r="4" spans="1:10" x14ac:dyDescent="0.15">
      <c r="B4" s="8"/>
      <c r="C4" s="8"/>
      <c r="D4" s="8"/>
      <c r="E4" s="8"/>
      <c r="F4" s="8"/>
      <c r="G4" s="8"/>
      <c r="H4" s="8"/>
      <c r="I4" s="8"/>
      <c r="J4" s="8"/>
    </row>
    <row r="5" spans="1:10" x14ac:dyDescent="0.15">
      <c r="B5" s="8"/>
      <c r="C5" s="8"/>
      <c r="D5" s="8"/>
      <c r="E5" s="8"/>
      <c r="F5" s="8"/>
      <c r="G5" s="8"/>
      <c r="H5" s="8"/>
      <c r="I5" s="8"/>
      <c r="J5" s="8"/>
    </row>
    <row r="6" spans="1:10" ht="17.25" x14ac:dyDescent="0.2">
      <c r="B6" s="8"/>
      <c r="C6" s="18" t="s">
        <v>177</v>
      </c>
      <c r="D6" s="314" t="str">
        <f>IF(基本情報登録!$D$10="","",基本情報登録!$D$10)</f>
        <v/>
      </c>
      <c r="E6" s="314"/>
      <c r="F6" s="314"/>
      <c r="G6" s="314"/>
      <c r="H6" s="314"/>
      <c r="I6" s="314"/>
      <c r="J6" s="8"/>
    </row>
    <row r="7" spans="1:10" ht="17.25" x14ac:dyDescent="0.2">
      <c r="B7" s="8"/>
      <c r="C7" s="11"/>
      <c r="D7" s="8"/>
      <c r="E7" s="8"/>
      <c r="F7" s="8"/>
      <c r="G7" s="8"/>
      <c r="H7" s="8"/>
      <c r="I7" s="8"/>
      <c r="J7" s="8"/>
    </row>
    <row r="8" spans="1:10" ht="17.25" x14ac:dyDescent="0.2">
      <c r="B8" s="8"/>
      <c r="C8" s="18" t="s">
        <v>182</v>
      </c>
      <c r="D8" s="314" t="str">
        <f>IF(基本情報登録!D15="","",基本情報登録!D15)</f>
        <v/>
      </c>
      <c r="E8" s="314"/>
      <c r="F8" s="314"/>
      <c r="G8" s="314"/>
      <c r="H8" s="314"/>
      <c r="I8" s="314"/>
      <c r="J8" s="8" t="s">
        <v>183</v>
      </c>
    </row>
    <row r="9" spans="1:10" ht="17.25" x14ac:dyDescent="0.2">
      <c r="B9" s="8"/>
      <c r="C9" s="11"/>
      <c r="D9" s="8"/>
      <c r="E9" s="8"/>
      <c r="F9" s="8"/>
      <c r="G9" s="8"/>
      <c r="H9" s="8"/>
      <c r="I9" s="11"/>
      <c r="J9" s="8"/>
    </row>
    <row r="10" spans="1:10" ht="17.25" x14ac:dyDescent="0.2">
      <c r="B10" s="8"/>
      <c r="C10" s="18" t="s">
        <v>184</v>
      </c>
      <c r="D10" s="314" t="str">
        <f>IF(基本情報登録!D18="","",基本情報登録!D18)</f>
        <v/>
      </c>
      <c r="E10" s="314"/>
      <c r="F10" s="314"/>
      <c r="G10" s="314"/>
      <c r="H10" s="314"/>
      <c r="I10" s="314"/>
      <c r="J10" s="8" t="s">
        <v>183</v>
      </c>
    </row>
    <row r="11" spans="1:10" ht="17.25" x14ac:dyDescent="0.2">
      <c r="B11" s="8"/>
      <c r="C11" s="11"/>
      <c r="D11" s="8"/>
      <c r="E11" s="8"/>
      <c r="F11" s="8"/>
      <c r="G11" s="8"/>
      <c r="H11" s="8"/>
      <c r="I11" s="8"/>
      <c r="J11" s="8"/>
    </row>
    <row r="12" spans="1:10" ht="17.25" x14ac:dyDescent="0.2">
      <c r="B12" s="8"/>
      <c r="C12" s="18" t="s">
        <v>185</v>
      </c>
      <c r="D12" s="314" t="str">
        <f>IF(基本情報登録!D21="","",基本情報登録!D21)</f>
        <v/>
      </c>
      <c r="E12" s="314"/>
      <c r="F12" s="314"/>
      <c r="G12" s="314"/>
      <c r="H12" s="314"/>
      <c r="I12" s="314"/>
      <c r="J12" s="8"/>
    </row>
    <row r="13" spans="1:10" ht="17.25" x14ac:dyDescent="0.2">
      <c r="B13" s="8"/>
      <c r="C13" s="11"/>
      <c r="D13" s="8"/>
      <c r="E13" s="8"/>
      <c r="F13" s="8"/>
      <c r="G13" s="8"/>
      <c r="H13" s="8"/>
      <c r="I13" s="8"/>
      <c r="J13" s="8"/>
    </row>
    <row r="14" spans="1:10" ht="17.25" x14ac:dyDescent="0.2">
      <c r="B14" s="8"/>
      <c r="C14" s="18" t="s">
        <v>186</v>
      </c>
      <c r="D14" s="314" t="str">
        <f>IF(基本情報登録!D25="","",基本情報登録!D25)</f>
        <v/>
      </c>
      <c r="E14" s="314"/>
      <c r="F14" s="314"/>
      <c r="G14" s="314"/>
      <c r="H14" s="314"/>
      <c r="I14" s="314"/>
      <c r="J14" s="8"/>
    </row>
    <row r="15" spans="1:10" x14ac:dyDescent="0.15"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15">
      <c r="B16" s="8"/>
      <c r="C16" s="8"/>
      <c r="D16" s="8"/>
      <c r="E16" s="8"/>
      <c r="F16" s="8"/>
      <c r="G16" s="8"/>
      <c r="H16" s="8"/>
      <c r="I16" s="8"/>
      <c r="J16" s="8"/>
    </row>
    <row r="17" spans="2:10" x14ac:dyDescent="0.1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1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1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15">
      <c r="B20" s="8"/>
      <c r="C20" s="8"/>
      <c r="D20" s="8"/>
      <c r="E20" s="8"/>
      <c r="F20" s="8"/>
      <c r="G20" s="8"/>
      <c r="H20" s="8"/>
      <c r="I20" s="8"/>
      <c r="J20" s="8"/>
    </row>
    <row r="21" spans="2:10" ht="14.25" thickBot="1" x14ac:dyDescent="0.2">
      <c r="B21" s="8"/>
      <c r="C21" s="8"/>
      <c r="D21" s="8"/>
      <c r="E21" s="8"/>
      <c r="F21" s="8"/>
      <c r="G21" s="8"/>
      <c r="H21" s="8"/>
      <c r="I21" s="8"/>
      <c r="J21" s="8"/>
    </row>
    <row r="22" spans="2:10" ht="17.25" x14ac:dyDescent="0.15">
      <c r="B22" s="26" t="s">
        <v>187</v>
      </c>
      <c r="C22" s="298" t="s">
        <v>188</v>
      </c>
      <c r="D22" s="82" t="s">
        <v>189</v>
      </c>
      <c r="E22" s="300" t="s">
        <v>18</v>
      </c>
      <c r="F22" s="301"/>
      <c r="G22" s="302"/>
      <c r="H22" s="300" t="s">
        <v>190</v>
      </c>
      <c r="I22" s="301"/>
      <c r="J22" s="306"/>
    </row>
    <row r="23" spans="2:10" ht="18" thickBot="1" x14ac:dyDescent="0.2">
      <c r="B23" s="27" t="s">
        <v>191</v>
      </c>
      <c r="C23" s="299"/>
      <c r="D23" s="28" t="s">
        <v>192</v>
      </c>
      <c r="E23" s="303"/>
      <c r="F23" s="304"/>
      <c r="G23" s="305"/>
      <c r="H23" s="303"/>
      <c r="I23" s="304"/>
      <c r="J23" s="307"/>
    </row>
    <row r="24" spans="2:10" ht="30.75" customHeight="1" thickTop="1" x14ac:dyDescent="0.15">
      <c r="B24" s="29"/>
      <c r="C24" s="30" t="s">
        <v>193</v>
      </c>
      <c r="D24" s="84"/>
      <c r="E24" s="308"/>
      <c r="F24" s="309"/>
      <c r="G24" s="310"/>
      <c r="H24" s="311"/>
      <c r="I24" s="312"/>
      <c r="J24" s="313"/>
    </row>
    <row r="25" spans="2:10" ht="30.75" customHeight="1" x14ac:dyDescent="0.15">
      <c r="B25" s="31"/>
      <c r="C25" s="32" t="s">
        <v>194</v>
      </c>
      <c r="D25" s="85"/>
      <c r="E25" s="294"/>
      <c r="F25" s="295"/>
      <c r="G25" s="296"/>
      <c r="H25" s="294"/>
      <c r="I25" s="295"/>
      <c r="J25" s="297"/>
    </row>
    <row r="26" spans="2:10" ht="30.75" customHeight="1" x14ac:dyDescent="0.15">
      <c r="B26" s="29"/>
      <c r="C26" s="30" t="s">
        <v>195</v>
      </c>
      <c r="D26" s="84"/>
      <c r="E26" s="294"/>
      <c r="F26" s="295"/>
      <c r="G26" s="296"/>
      <c r="H26" s="294"/>
      <c r="I26" s="295"/>
      <c r="J26" s="297"/>
    </row>
    <row r="27" spans="2:10" ht="30.75" customHeight="1" x14ac:dyDescent="0.15">
      <c r="B27" s="31"/>
      <c r="C27" s="32" t="s">
        <v>196</v>
      </c>
      <c r="D27" s="85"/>
      <c r="E27" s="294"/>
      <c r="F27" s="295"/>
      <c r="G27" s="296"/>
      <c r="H27" s="294"/>
      <c r="I27" s="295"/>
      <c r="J27" s="297"/>
    </row>
    <row r="28" spans="2:10" ht="30.75" customHeight="1" thickBot="1" x14ac:dyDescent="0.2">
      <c r="B28" s="33"/>
      <c r="C28" s="34" t="s">
        <v>197</v>
      </c>
      <c r="D28" s="86"/>
      <c r="E28" s="289"/>
      <c r="F28" s="290"/>
      <c r="G28" s="291"/>
      <c r="H28" s="289"/>
      <c r="I28" s="290"/>
      <c r="J28" s="292"/>
    </row>
    <row r="29" spans="2:10" x14ac:dyDescent="0.15">
      <c r="B29" s="35"/>
      <c r="C29" s="35"/>
      <c r="D29" s="35"/>
      <c r="E29" s="35"/>
      <c r="F29" s="35"/>
      <c r="G29" s="35"/>
      <c r="H29" s="35"/>
      <c r="I29" s="35"/>
      <c r="J29" s="35"/>
    </row>
    <row r="30" spans="2:10" x14ac:dyDescent="0.15">
      <c r="B30" s="35"/>
      <c r="C30" s="35"/>
      <c r="D30" s="35"/>
      <c r="E30" s="35"/>
      <c r="F30" s="35"/>
      <c r="G30" s="35"/>
      <c r="H30" s="35"/>
      <c r="I30" s="35"/>
      <c r="J30" s="35"/>
    </row>
    <row r="31" spans="2:10" x14ac:dyDescent="0.15">
      <c r="B31" s="35"/>
      <c r="C31" s="35"/>
      <c r="D31" s="35"/>
      <c r="E31" s="35"/>
      <c r="F31" s="35"/>
      <c r="G31" s="35"/>
      <c r="H31" s="35"/>
      <c r="I31" s="35"/>
      <c r="J31" s="35"/>
    </row>
    <row r="32" spans="2:10" x14ac:dyDescent="0.15">
      <c r="B32" s="35"/>
      <c r="C32" s="35"/>
      <c r="D32" s="35"/>
      <c r="E32" s="35"/>
      <c r="F32" s="35"/>
      <c r="G32" s="35"/>
      <c r="H32" s="35"/>
      <c r="I32" s="35"/>
      <c r="J32" s="35"/>
    </row>
    <row r="33" spans="2:10" x14ac:dyDescent="0.15">
      <c r="B33" s="35"/>
      <c r="C33" s="35"/>
      <c r="D33" s="35"/>
      <c r="E33" s="35"/>
      <c r="F33" s="35"/>
      <c r="G33" s="35"/>
      <c r="H33" s="35"/>
      <c r="I33" s="35"/>
      <c r="J33" s="35"/>
    </row>
    <row r="34" spans="2:10" x14ac:dyDescent="0.15">
      <c r="B34" s="8"/>
      <c r="C34" s="8"/>
      <c r="D34" s="8"/>
      <c r="E34" s="8"/>
      <c r="F34" s="8"/>
      <c r="G34" s="8"/>
      <c r="H34" s="8"/>
      <c r="I34" s="8"/>
      <c r="J34" s="8"/>
    </row>
    <row r="35" spans="2:10" x14ac:dyDescent="0.15">
      <c r="B35" s="8"/>
      <c r="C35" s="8"/>
      <c r="D35" s="8"/>
      <c r="E35" s="8"/>
      <c r="F35" s="8"/>
      <c r="G35" s="8"/>
      <c r="H35" s="8"/>
      <c r="I35" s="8"/>
      <c r="J35" s="8"/>
    </row>
    <row r="36" spans="2:10" ht="15" x14ac:dyDescent="0.15">
      <c r="B36" s="36" t="s">
        <v>198</v>
      </c>
      <c r="C36" s="293" t="s">
        <v>199</v>
      </c>
      <c r="D36" s="293"/>
      <c r="E36" s="293"/>
      <c r="F36" s="293"/>
      <c r="G36" s="293"/>
      <c r="H36" s="293"/>
      <c r="I36" s="293"/>
      <c r="J36" s="293"/>
    </row>
    <row r="37" spans="2:10" ht="15" x14ac:dyDescent="0.15">
      <c r="B37" s="36"/>
      <c r="C37" s="37"/>
      <c r="D37" s="37"/>
      <c r="E37" s="37"/>
      <c r="F37" s="37"/>
      <c r="G37" s="37"/>
      <c r="H37" s="37"/>
      <c r="I37" s="37"/>
      <c r="J37" s="37"/>
    </row>
    <row r="38" spans="2:10" ht="15" x14ac:dyDescent="0.15">
      <c r="B38" s="36"/>
      <c r="C38" s="293" t="s">
        <v>200</v>
      </c>
      <c r="D38" s="293"/>
      <c r="E38" s="293"/>
      <c r="F38" s="293"/>
      <c r="G38" s="293"/>
      <c r="H38" s="293"/>
      <c r="I38" s="293"/>
      <c r="J38" s="293"/>
    </row>
    <row r="39" spans="2:10" x14ac:dyDescent="0.15">
      <c r="B39" s="8"/>
      <c r="C39" s="8"/>
      <c r="D39" s="8"/>
      <c r="E39" s="8"/>
      <c r="F39" s="8"/>
      <c r="G39" s="8"/>
      <c r="H39" s="8"/>
      <c r="I39" s="8"/>
      <c r="J39" s="8"/>
    </row>
    <row r="40" spans="2:10" x14ac:dyDescent="0.15">
      <c r="B40" s="8"/>
      <c r="C40" s="8"/>
      <c r="D40" s="8"/>
      <c r="E40" s="8"/>
      <c r="F40" s="8"/>
      <c r="G40" s="8"/>
      <c r="H40" s="8"/>
      <c r="I40" s="8"/>
      <c r="J40" s="8"/>
    </row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126" ht="30" customHeight="1" x14ac:dyDescent="0.15"/>
    <row r="127" ht="30" customHeight="1" x14ac:dyDescent="0.15"/>
    <row r="128" ht="30" customHeight="1" x14ac:dyDescent="0.15"/>
    <row r="129" ht="30" customHeight="1" x14ac:dyDescent="0.15"/>
    <row r="130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205" hidden="1" x14ac:dyDescent="0.15"/>
    <row r="206" hidden="1" x14ac:dyDescent="0.15"/>
    <row r="207" hidden="1" x14ac:dyDescent="0.15"/>
    <row r="208" hidden="1" x14ac:dyDescent="0.15"/>
    <row r="209" hidden="1" x14ac:dyDescent="0.15"/>
    <row r="210" hidden="1" x14ac:dyDescent="0.15"/>
    <row r="211" hidden="1" x14ac:dyDescent="0.15"/>
    <row r="212" hidden="1" x14ac:dyDescent="0.15"/>
    <row r="213" hidden="1" x14ac:dyDescent="0.15"/>
    <row r="214" hidden="1" x14ac:dyDescent="0.15"/>
    <row r="215" hidden="1" x14ac:dyDescent="0.15"/>
    <row r="216" hidden="1" x14ac:dyDescent="0.15"/>
    <row r="217" hidden="1" x14ac:dyDescent="0.15"/>
    <row r="218" hidden="1" x14ac:dyDescent="0.15"/>
    <row r="219" hidden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idden="1" x14ac:dyDescent="0.15"/>
    <row r="226" hidden="1" x14ac:dyDescent="0.15"/>
    <row r="227" hidden="1" x14ac:dyDescent="0.15"/>
    <row r="228" ht="30" hidden="1" customHeight="1" x14ac:dyDescent="0.15"/>
    <row r="229" ht="30" hidden="1" customHeight="1" x14ac:dyDescent="0.15"/>
    <row r="230" ht="30" hidden="1" customHeight="1" x14ac:dyDescent="0.15"/>
    <row r="231" ht="30" hidden="1" customHeight="1" x14ac:dyDescent="0.15"/>
    <row r="232" ht="30" hidden="1" customHeight="1" x14ac:dyDescent="0.15"/>
    <row r="233" hidden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idden="1" x14ac:dyDescent="0.15"/>
    <row r="240" hidden="1" x14ac:dyDescent="0.15"/>
    <row r="241" hidden="1" x14ac:dyDescent="0.15"/>
    <row r="242" hidden="1" x14ac:dyDescent="0.15"/>
    <row r="243" hidden="1" x14ac:dyDescent="0.15"/>
    <row r="244" hidden="1" x14ac:dyDescent="0.15"/>
  </sheetData>
  <sheetProtection algorithmName="SHA-512" hashValue="bTYZZn3KRYxqPpUjWz1bMV4TlbTT2Qq0XMv0/nI7iQR9mhlOSbx0GDUOWjR+OCZf69kQsOIsc3Hf5JE8SdBM0Q==" saltValue="lYJDTH4LzltTNKA+YgULRQ==" spinCount="100000" sheet="1" objects="1" scenarios="1"/>
  <mergeCells count="22">
    <mergeCell ref="A1:J1"/>
    <mergeCell ref="A2:J2"/>
    <mergeCell ref="D6:I6"/>
    <mergeCell ref="D8:I8"/>
    <mergeCell ref="D10:I10"/>
    <mergeCell ref="D12:I12"/>
    <mergeCell ref="E25:G25"/>
    <mergeCell ref="H25:J25"/>
    <mergeCell ref="E26:G26"/>
    <mergeCell ref="H26:J26"/>
    <mergeCell ref="D14:I14"/>
    <mergeCell ref="C22:C23"/>
    <mergeCell ref="E22:G23"/>
    <mergeCell ref="H22:J23"/>
    <mergeCell ref="E24:G24"/>
    <mergeCell ref="H24:J24"/>
    <mergeCell ref="E28:G28"/>
    <mergeCell ref="H28:J28"/>
    <mergeCell ref="C36:J36"/>
    <mergeCell ref="C38:J38"/>
    <mergeCell ref="E27:G27"/>
    <mergeCell ref="H27:J27"/>
  </mergeCells>
  <phoneticPr fontId="2"/>
  <pageMargins left="0.7" right="0.7" top="0.75" bottom="0.75" header="0.3" footer="0.3"/>
  <pageSetup paperSize="9" scale="84" orientation="portrait" horizontalDpi="150" verticalDpi="150" r:id="rId1"/>
  <rowBreaks count="4" manualBreakCount="4">
    <brk id="51" max="10" man="1"/>
    <brk id="102" max="10" man="1"/>
    <brk id="153" max="10" man="1"/>
    <brk id="204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C000"/>
  </sheetPr>
  <dimension ref="B2:K35"/>
  <sheetViews>
    <sheetView showGridLines="0" showRowColHeaders="0" view="pageBreakPreview" zoomScale="115" zoomScaleNormal="80" zoomScaleSheetLayoutView="115" workbookViewId="0">
      <selection activeCell="B3" sqref="B3:E3"/>
    </sheetView>
  </sheetViews>
  <sheetFormatPr defaultColWidth="9" defaultRowHeight="13.5" x14ac:dyDescent="0.15"/>
  <cols>
    <col min="1" max="1" width="4.5" style="9" customWidth="1"/>
    <col min="2" max="2" width="9" style="9"/>
    <col min="3" max="3" width="12.375" style="9" customWidth="1"/>
    <col min="4" max="4" width="3.125" style="9" customWidth="1"/>
    <col min="5" max="5" width="11.625" style="9" customWidth="1"/>
    <col min="6" max="6" width="11" style="9" customWidth="1"/>
    <col min="7" max="7" width="7.625" style="9" customWidth="1"/>
    <col min="8" max="8" width="9.125" style="9" customWidth="1"/>
    <col min="9" max="9" width="7.625" style="9" customWidth="1"/>
    <col min="10" max="10" width="7.375" style="9" customWidth="1"/>
    <col min="11" max="16384" width="9" style="9"/>
  </cols>
  <sheetData>
    <row r="2" spans="2:10" ht="15" x14ac:dyDescent="0.15">
      <c r="B2" s="87"/>
      <c r="C2" s="87"/>
      <c r="D2" s="87"/>
      <c r="E2" s="87"/>
      <c r="F2" s="87"/>
      <c r="G2" s="87"/>
      <c r="H2" s="88"/>
      <c r="I2" s="88"/>
      <c r="J2" s="89"/>
    </row>
    <row r="3" spans="2:10" ht="15" x14ac:dyDescent="0.15">
      <c r="B3" s="315" t="s">
        <v>201</v>
      </c>
      <c r="C3" s="315"/>
      <c r="D3" s="315"/>
      <c r="E3" s="315"/>
      <c r="F3" s="87"/>
      <c r="G3" s="87"/>
      <c r="H3" s="87"/>
      <c r="I3" s="87"/>
      <c r="J3" s="89"/>
    </row>
    <row r="4" spans="2:10" ht="15" x14ac:dyDescent="0.15">
      <c r="B4" s="90"/>
      <c r="C4" s="90"/>
      <c r="D4" s="90"/>
      <c r="E4" s="90"/>
      <c r="F4" s="87"/>
      <c r="G4" s="87"/>
      <c r="H4" s="87"/>
      <c r="I4" s="87"/>
      <c r="J4" s="89"/>
    </row>
    <row r="5" spans="2:10" ht="15" x14ac:dyDescent="0.15">
      <c r="B5" s="87"/>
      <c r="C5" s="87"/>
      <c r="D5" s="87"/>
      <c r="E5" s="87"/>
      <c r="F5" s="87"/>
      <c r="G5" s="87"/>
      <c r="H5" s="87"/>
      <c r="I5" s="87"/>
      <c r="J5" s="89"/>
    </row>
    <row r="6" spans="2:10" ht="15" x14ac:dyDescent="0.15">
      <c r="B6" s="316" t="s">
        <v>202</v>
      </c>
      <c r="C6" s="316"/>
      <c r="D6" s="316"/>
      <c r="E6" s="316"/>
      <c r="F6" s="316"/>
      <c r="G6" s="316"/>
      <c r="H6" s="316"/>
      <c r="I6" s="91"/>
      <c r="J6" s="89"/>
    </row>
    <row r="7" spans="2:10" ht="15" x14ac:dyDescent="0.15">
      <c r="B7" s="87"/>
      <c r="C7" s="87"/>
      <c r="D7" s="87"/>
      <c r="E7" s="87"/>
      <c r="F7" s="87"/>
      <c r="G7" s="87"/>
      <c r="H7" s="87"/>
      <c r="I7" s="87"/>
      <c r="J7" s="89"/>
    </row>
    <row r="8" spans="2:10" ht="15" x14ac:dyDescent="0.15">
      <c r="B8" s="87"/>
      <c r="C8" s="87"/>
      <c r="D8" s="87"/>
      <c r="E8" s="87"/>
      <c r="F8" s="87"/>
      <c r="G8" s="87"/>
      <c r="H8" s="87"/>
      <c r="I8" s="87"/>
      <c r="J8" s="89"/>
    </row>
    <row r="9" spans="2:10" ht="17.25" x14ac:dyDescent="0.2">
      <c r="B9" s="92" t="s">
        <v>164</v>
      </c>
      <c r="C9" s="91" t="s">
        <v>203</v>
      </c>
      <c r="D9" s="87"/>
      <c r="E9" s="317" t="s">
        <v>1601</v>
      </c>
      <c r="F9" s="317"/>
      <c r="G9" s="317"/>
      <c r="H9" s="317"/>
      <c r="I9" s="37"/>
      <c r="J9" s="93"/>
    </row>
    <row r="10" spans="2:10" ht="15" x14ac:dyDescent="0.15">
      <c r="B10" s="94"/>
      <c r="C10" s="87"/>
      <c r="D10" s="87"/>
      <c r="E10" s="87"/>
      <c r="F10" s="87"/>
      <c r="G10" s="87"/>
      <c r="H10" s="87"/>
      <c r="I10" s="87"/>
      <c r="J10" s="89"/>
    </row>
    <row r="11" spans="2:10" ht="15" x14ac:dyDescent="0.15">
      <c r="B11" s="92" t="s">
        <v>204</v>
      </c>
      <c r="C11" s="91" t="s">
        <v>205</v>
      </c>
      <c r="D11" s="87"/>
      <c r="E11" s="315" t="s">
        <v>1602</v>
      </c>
      <c r="F11" s="315"/>
      <c r="G11" s="315"/>
      <c r="H11" s="315"/>
      <c r="I11" s="90"/>
      <c r="J11" s="89"/>
    </row>
    <row r="12" spans="2:10" ht="15" x14ac:dyDescent="0.15">
      <c r="B12" s="94"/>
      <c r="C12" s="87"/>
      <c r="D12" s="87"/>
      <c r="E12" s="87"/>
      <c r="F12" s="87"/>
      <c r="G12" s="87"/>
      <c r="H12" s="87"/>
      <c r="I12" s="87"/>
      <c r="J12" s="89"/>
    </row>
    <row r="13" spans="2:10" ht="15" x14ac:dyDescent="0.15">
      <c r="B13" s="92" t="s">
        <v>206</v>
      </c>
      <c r="C13" s="91" t="s">
        <v>207</v>
      </c>
      <c r="D13" s="87"/>
      <c r="E13" s="337"/>
      <c r="F13" s="337"/>
      <c r="G13" s="337"/>
      <c r="H13" s="337"/>
      <c r="I13" s="91"/>
      <c r="J13" s="89"/>
    </row>
    <row r="14" spans="2:10" ht="15" x14ac:dyDescent="0.15">
      <c r="B14" s="94"/>
      <c r="C14" s="87"/>
      <c r="D14" s="87"/>
      <c r="E14" s="87"/>
      <c r="F14" s="87"/>
      <c r="G14" s="87"/>
      <c r="H14" s="87"/>
      <c r="I14" s="87"/>
      <c r="J14" s="89"/>
    </row>
    <row r="15" spans="2:10" ht="15" x14ac:dyDescent="0.15">
      <c r="B15" s="92" t="s">
        <v>208</v>
      </c>
      <c r="C15" s="91" t="s">
        <v>209</v>
      </c>
      <c r="D15" s="87"/>
      <c r="E15" s="337"/>
      <c r="F15" s="337"/>
      <c r="G15" s="337"/>
      <c r="H15" s="337"/>
      <c r="I15" s="91"/>
      <c r="J15" s="89"/>
    </row>
    <row r="16" spans="2:10" ht="15" x14ac:dyDescent="0.15">
      <c r="B16" s="94"/>
      <c r="C16" s="87"/>
      <c r="D16" s="87"/>
      <c r="E16" s="87"/>
      <c r="F16" s="87"/>
      <c r="G16" s="87"/>
      <c r="H16" s="87"/>
      <c r="I16" s="87"/>
      <c r="J16" s="89"/>
    </row>
    <row r="17" spans="2:10" ht="15" x14ac:dyDescent="0.15">
      <c r="B17" s="92" t="s">
        <v>210</v>
      </c>
      <c r="C17" s="91" t="s">
        <v>211</v>
      </c>
      <c r="D17" s="87"/>
      <c r="E17" s="337"/>
      <c r="F17" s="337"/>
      <c r="G17" s="337"/>
      <c r="H17" s="337"/>
      <c r="I17" s="91"/>
      <c r="J17" s="89"/>
    </row>
    <row r="18" spans="2:10" ht="15" x14ac:dyDescent="0.15">
      <c r="B18" s="87"/>
      <c r="C18" s="87"/>
      <c r="D18" s="87"/>
      <c r="E18" s="87"/>
      <c r="F18" s="87"/>
      <c r="G18" s="87"/>
      <c r="H18" s="87"/>
      <c r="I18" s="87"/>
      <c r="J18" s="89"/>
    </row>
    <row r="19" spans="2:10" ht="15" x14ac:dyDescent="0.15">
      <c r="B19" s="87"/>
      <c r="C19" s="95" t="s">
        <v>212</v>
      </c>
      <c r="D19" s="87"/>
      <c r="E19" s="87" t="s">
        <v>213</v>
      </c>
      <c r="F19" s="87"/>
      <c r="G19" s="87"/>
      <c r="H19" s="87"/>
      <c r="I19" s="87"/>
      <c r="J19" s="89"/>
    </row>
    <row r="20" spans="2:10" ht="15" x14ac:dyDescent="0.15">
      <c r="B20" s="87"/>
      <c r="C20" s="95" t="s">
        <v>214</v>
      </c>
      <c r="D20" s="87"/>
      <c r="E20" s="87" t="s">
        <v>215</v>
      </c>
      <c r="F20" s="87"/>
      <c r="G20" s="87"/>
      <c r="H20" s="87"/>
      <c r="I20" s="87"/>
      <c r="J20" s="89"/>
    </row>
    <row r="21" spans="2:10" ht="15" x14ac:dyDescent="0.15">
      <c r="B21" s="87"/>
      <c r="C21" s="95" t="s">
        <v>216</v>
      </c>
      <c r="D21" s="87"/>
      <c r="E21" s="87" t="s">
        <v>217</v>
      </c>
      <c r="F21" s="87"/>
      <c r="G21" s="87"/>
      <c r="H21" s="87"/>
      <c r="I21" s="87"/>
      <c r="J21" s="89"/>
    </row>
    <row r="22" spans="2:10" ht="15" x14ac:dyDescent="0.15">
      <c r="B22" s="87"/>
      <c r="C22" s="95"/>
      <c r="D22" s="87"/>
      <c r="E22" s="87"/>
      <c r="F22" s="87"/>
      <c r="G22" s="87"/>
      <c r="H22" s="87"/>
      <c r="I22" s="87"/>
      <c r="J22" s="89"/>
    </row>
    <row r="23" spans="2:10" ht="15" x14ac:dyDescent="0.15">
      <c r="B23" s="87"/>
      <c r="C23" s="92"/>
      <c r="D23" s="87"/>
      <c r="E23" s="87"/>
      <c r="F23" s="87"/>
      <c r="G23" s="87"/>
      <c r="H23" s="87"/>
      <c r="I23" s="87"/>
      <c r="J23" s="89"/>
    </row>
    <row r="24" spans="2:10" ht="15" x14ac:dyDescent="0.15">
      <c r="B24" s="315" t="s">
        <v>218</v>
      </c>
      <c r="C24" s="315"/>
      <c r="D24" s="315"/>
      <c r="E24" s="315"/>
      <c r="F24" s="315"/>
      <c r="G24" s="315"/>
      <c r="H24" s="315"/>
      <c r="I24" s="315"/>
      <c r="J24" s="315"/>
    </row>
    <row r="25" spans="2:10" ht="15" x14ac:dyDescent="0.15">
      <c r="B25" s="87"/>
      <c r="C25" s="87"/>
      <c r="D25" s="87"/>
      <c r="E25" s="87"/>
      <c r="F25" s="87"/>
      <c r="G25" s="87"/>
      <c r="H25" s="87"/>
      <c r="I25" s="87"/>
      <c r="J25" s="89"/>
    </row>
    <row r="26" spans="2:10" ht="15" x14ac:dyDescent="0.15">
      <c r="B26" s="315" t="s">
        <v>219</v>
      </c>
      <c r="C26" s="315"/>
      <c r="D26" s="315"/>
      <c r="E26" s="315"/>
      <c r="F26" s="315"/>
      <c r="G26" s="315"/>
      <c r="H26" s="315"/>
      <c r="I26" s="315"/>
      <c r="J26" s="315"/>
    </row>
    <row r="27" spans="2:10" ht="15" x14ac:dyDescent="0.15">
      <c r="B27" s="87"/>
      <c r="C27" s="87"/>
      <c r="D27" s="87"/>
      <c r="E27" s="87"/>
      <c r="F27" s="87"/>
      <c r="G27" s="87"/>
      <c r="H27" s="87"/>
      <c r="I27" s="87"/>
      <c r="J27" s="89"/>
    </row>
    <row r="28" spans="2:10" ht="15" x14ac:dyDescent="0.15">
      <c r="B28" s="315" t="s">
        <v>220</v>
      </c>
      <c r="C28" s="315"/>
      <c r="D28" s="315"/>
      <c r="E28" s="315"/>
      <c r="F28" s="315"/>
      <c r="G28" s="315"/>
      <c r="H28" s="315"/>
      <c r="I28" s="315"/>
      <c r="J28" s="315"/>
    </row>
    <row r="29" spans="2:10" ht="15" x14ac:dyDescent="0.15">
      <c r="B29" s="90"/>
      <c r="C29" s="90"/>
      <c r="D29" s="90"/>
      <c r="E29" s="90"/>
      <c r="F29" s="90"/>
      <c r="G29" s="90"/>
      <c r="H29" s="90"/>
      <c r="I29" s="90"/>
      <c r="J29" s="90"/>
    </row>
    <row r="30" spans="2:10" ht="15" x14ac:dyDescent="0.15">
      <c r="B30" s="87"/>
      <c r="C30" s="87"/>
      <c r="D30" s="87"/>
      <c r="E30" s="87"/>
      <c r="F30" s="87"/>
      <c r="G30" s="87"/>
      <c r="H30" s="87"/>
      <c r="I30" s="87"/>
      <c r="J30" s="89"/>
    </row>
    <row r="31" spans="2:10" ht="15" x14ac:dyDescent="0.15">
      <c r="B31" s="87"/>
      <c r="C31" s="87"/>
      <c r="D31" s="87"/>
      <c r="F31" s="88" t="s">
        <v>1603</v>
      </c>
      <c r="G31" s="338"/>
      <c r="H31" s="338" t="s">
        <v>221</v>
      </c>
      <c r="I31" s="338"/>
      <c r="J31" s="338" t="s">
        <v>222</v>
      </c>
    </row>
    <row r="32" spans="2:10" ht="15" x14ac:dyDescent="0.15">
      <c r="B32" s="87"/>
      <c r="C32" s="87"/>
      <c r="D32" s="87"/>
      <c r="E32" s="87"/>
      <c r="F32" s="87"/>
      <c r="G32" s="87"/>
      <c r="H32" s="87"/>
      <c r="I32" s="87"/>
      <c r="J32" s="89"/>
    </row>
    <row r="33" spans="2:11" ht="15" x14ac:dyDescent="0.15">
      <c r="B33" s="87"/>
      <c r="C33" s="87"/>
      <c r="D33" s="87"/>
      <c r="F33" s="96" t="s">
        <v>223</v>
      </c>
      <c r="G33" s="337"/>
      <c r="H33" s="337"/>
      <c r="I33" s="337"/>
      <c r="J33" s="337"/>
      <c r="K33" s="89" t="s">
        <v>2</v>
      </c>
    </row>
    <row r="34" spans="2:11" ht="15" x14ac:dyDescent="0.15">
      <c r="B34" s="87"/>
      <c r="C34" s="87"/>
      <c r="D34" s="87"/>
      <c r="E34" s="91"/>
      <c r="F34" s="91"/>
      <c r="G34" s="91"/>
      <c r="H34" s="91"/>
      <c r="I34" s="91"/>
      <c r="J34" s="89"/>
    </row>
    <row r="35" spans="2:11" ht="14.25" x14ac:dyDescent="0.15">
      <c r="B35" s="89"/>
      <c r="C35" s="89"/>
      <c r="D35" s="89"/>
      <c r="E35" s="89"/>
      <c r="F35" s="89"/>
      <c r="G35" s="89"/>
      <c r="H35" s="89"/>
      <c r="I35" s="89"/>
      <c r="J35" s="89"/>
    </row>
  </sheetData>
  <sheetProtection algorithmName="SHA-512" hashValue="ZFijJp9xNNzGh7PmpEmbYqAsJsJNA75VN/Lda7B1DWTEO2bkpPZbCe+IhCL5Ze4QWLL648B6XUsPQAAgquN+jw==" saltValue="Jf1i3Lu6S0wmHia02XYuVQ==" spinCount="100000" sheet="1" objects="1" scenarios="1"/>
  <mergeCells count="11">
    <mergeCell ref="E15:H15"/>
    <mergeCell ref="B3:E3"/>
    <mergeCell ref="B6:H6"/>
    <mergeCell ref="E9:H9"/>
    <mergeCell ref="E11:H11"/>
    <mergeCell ref="E13:H13"/>
    <mergeCell ref="E17:H17"/>
    <mergeCell ref="B24:J24"/>
    <mergeCell ref="B26:J26"/>
    <mergeCell ref="B28:J28"/>
    <mergeCell ref="G33:J33"/>
  </mergeCells>
  <phoneticPr fontId="2"/>
  <pageMargins left="0.7" right="0.7" top="0.75" bottom="0.75" header="0.3" footer="0.3"/>
  <pageSetup paperSize="9" scale="88" orientation="portrait" horizontalDpi="150" verticalDpi="15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C000"/>
  </sheetPr>
  <dimension ref="A1:I239"/>
  <sheetViews>
    <sheetView showGridLines="0" showRowColHeaders="0" view="pageBreakPreview" zoomScale="138" zoomScaleNormal="80" workbookViewId="0">
      <selection activeCell="B1" sqref="B1:H1"/>
    </sheetView>
  </sheetViews>
  <sheetFormatPr defaultColWidth="9" defaultRowHeight="13.5" x14ac:dyDescent="0.15"/>
  <cols>
    <col min="1" max="2" width="9" style="9"/>
    <col min="3" max="3" width="11.125" style="9" customWidth="1"/>
    <col min="4" max="4" width="13.375" style="9" customWidth="1"/>
    <col min="5" max="16384" width="9" style="9"/>
  </cols>
  <sheetData>
    <row r="1" spans="1:9" ht="21" x14ac:dyDescent="0.2">
      <c r="A1" s="38"/>
      <c r="B1" s="250" t="s">
        <v>1601</v>
      </c>
      <c r="C1" s="250"/>
      <c r="D1" s="250"/>
      <c r="E1" s="250"/>
      <c r="F1" s="250"/>
      <c r="G1" s="250"/>
      <c r="H1" s="250"/>
      <c r="I1" s="38"/>
    </row>
    <row r="2" spans="1:9" ht="21" x14ac:dyDescent="0.2">
      <c r="A2" s="38"/>
      <c r="B2" s="250" t="s">
        <v>224</v>
      </c>
      <c r="C2" s="250"/>
      <c r="D2" s="250"/>
      <c r="E2" s="250"/>
      <c r="F2" s="250"/>
      <c r="G2" s="250"/>
      <c r="H2" s="250"/>
      <c r="I2" s="38"/>
    </row>
    <row r="3" spans="1:9" x14ac:dyDescent="0.15">
      <c r="A3" s="8"/>
      <c r="B3" s="8"/>
      <c r="C3" s="8"/>
      <c r="D3" s="8"/>
      <c r="E3" s="8"/>
      <c r="F3" s="8"/>
      <c r="G3" s="8"/>
      <c r="H3" s="8"/>
      <c r="I3" s="8"/>
    </row>
    <row r="4" spans="1:9" x14ac:dyDescent="0.15">
      <c r="A4" s="8"/>
      <c r="B4" s="8"/>
      <c r="C4" s="8"/>
      <c r="D4" s="8"/>
      <c r="E4" s="8"/>
      <c r="F4" s="8"/>
      <c r="G4" s="8"/>
      <c r="H4" s="8"/>
      <c r="I4" s="8"/>
    </row>
    <row r="5" spans="1:9" x14ac:dyDescent="0.15">
      <c r="A5" s="8"/>
      <c r="B5" s="8"/>
      <c r="C5" s="8"/>
      <c r="D5" s="8"/>
      <c r="E5" s="8"/>
      <c r="F5" s="8"/>
      <c r="G5" s="8"/>
      <c r="H5" s="8"/>
      <c r="I5" s="8"/>
    </row>
    <row r="6" spans="1:9" ht="18" thickBot="1" x14ac:dyDescent="0.25">
      <c r="A6" s="8"/>
      <c r="B6" s="8"/>
      <c r="C6" s="39" t="s">
        <v>177</v>
      </c>
      <c r="D6" s="249" t="str">
        <f>IF(基本情報登録!$D$10="","",基本情報登録!$D$10)</f>
        <v/>
      </c>
      <c r="E6" s="249"/>
      <c r="F6" s="249"/>
      <c r="G6" s="249"/>
      <c r="H6" s="8"/>
      <c r="I6" s="8"/>
    </row>
    <row r="7" spans="1:9" x14ac:dyDescent="0.15">
      <c r="A7" s="8"/>
      <c r="B7" s="8"/>
      <c r="C7" s="8"/>
      <c r="D7" s="8"/>
      <c r="E7" s="8"/>
      <c r="F7" s="8"/>
      <c r="G7" s="8"/>
      <c r="H7" s="8"/>
      <c r="I7" s="8"/>
    </row>
    <row r="8" spans="1:9" x14ac:dyDescent="0.15">
      <c r="A8" s="8"/>
      <c r="B8" s="8"/>
      <c r="C8" s="8"/>
      <c r="D8" s="8"/>
      <c r="E8" s="8"/>
      <c r="F8" s="8"/>
      <c r="G8" s="8"/>
      <c r="H8" s="8"/>
      <c r="I8" s="8"/>
    </row>
    <row r="9" spans="1:9" x14ac:dyDescent="0.15">
      <c r="A9" s="8"/>
      <c r="B9" s="8"/>
      <c r="C9" s="8"/>
      <c r="D9" s="8"/>
      <c r="E9" s="8"/>
      <c r="F9" s="8"/>
      <c r="G9" s="8"/>
      <c r="H9" s="8"/>
      <c r="I9" s="8"/>
    </row>
    <row r="10" spans="1:9" x14ac:dyDescent="0.15">
      <c r="A10" s="8"/>
      <c r="B10" s="8"/>
      <c r="C10" s="8"/>
      <c r="D10" s="8"/>
      <c r="E10" s="8"/>
      <c r="F10" s="8"/>
      <c r="G10" s="8"/>
      <c r="H10" s="8"/>
      <c r="I10" s="8"/>
    </row>
    <row r="11" spans="1:9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9" ht="18" thickBot="1" x14ac:dyDescent="0.25">
      <c r="A12" s="8"/>
      <c r="B12" s="11" t="s">
        <v>225</v>
      </c>
      <c r="C12" s="11"/>
      <c r="D12" s="11"/>
      <c r="E12" s="11"/>
      <c r="F12" s="11"/>
      <c r="G12" s="11"/>
      <c r="H12" s="11"/>
      <c r="I12" s="8"/>
    </row>
    <row r="13" spans="1:9" ht="30" customHeight="1" thickBot="1" x14ac:dyDescent="0.2">
      <c r="A13" s="8"/>
      <c r="B13" s="328" t="s">
        <v>226</v>
      </c>
      <c r="C13" s="329"/>
      <c r="D13" s="330" t="s">
        <v>227</v>
      </c>
      <c r="E13" s="331"/>
      <c r="F13" s="331"/>
      <c r="G13" s="331"/>
      <c r="H13" s="332"/>
      <c r="I13" s="8"/>
    </row>
    <row r="14" spans="1:9" ht="30" customHeight="1" thickTop="1" x14ac:dyDescent="0.15">
      <c r="A14" s="8"/>
      <c r="B14" s="323" t="s">
        <v>228</v>
      </c>
      <c r="C14" s="324"/>
      <c r="D14" s="325"/>
      <c r="E14" s="326"/>
      <c r="F14" s="326"/>
      <c r="G14" s="326"/>
      <c r="H14" s="327"/>
      <c r="I14" s="8"/>
    </row>
    <row r="15" spans="1:9" ht="30" customHeight="1" x14ac:dyDescent="0.15">
      <c r="A15" s="8"/>
      <c r="B15" s="333" t="s">
        <v>229</v>
      </c>
      <c r="C15" s="334"/>
      <c r="D15" s="320"/>
      <c r="E15" s="321"/>
      <c r="F15" s="321"/>
      <c r="G15" s="321"/>
      <c r="H15" s="322"/>
      <c r="I15" s="8"/>
    </row>
    <row r="16" spans="1:9" ht="30" customHeight="1" x14ac:dyDescent="0.15">
      <c r="A16" s="8"/>
      <c r="B16" s="333" t="s">
        <v>230</v>
      </c>
      <c r="C16" s="334"/>
      <c r="D16" s="320"/>
      <c r="E16" s="321"/>
      <c r="F16" s="321"/>
      <c r="G16" s="321"/>
      <c r="H16" s="322"/>
      <c r="I16" s="8"/>
    </row>
    <row r="17" spans="1:9" ht="30" customHeight="1" x14ac:dyDescent="0.15">
      <c r="A17" s="8"/>
      <c r="B17" s="333" t="s">
        <v>231</v>
      </c>
      <c r="C17" s="334"/>
      <c r="D17" s="320"/>
      <c r="E17" s="321"/>
      <c r="F17" s="321"/>
      <c r="G17" s="321"/>
      <c r="H17" s="322"/>
      <c r="I17" s="8"/>
    </row>
    <row r="18" spans="1:9" ht="30" customHeight="1" thickBot="1" x14ac:dyDescent="0.2">
      <c r="A18" s="8"/>
      <c r="B18" s="318" t="s">
        <v>232</v>
      </c>
      <c r="C18" s="319"/>
      <c r="D18" s="320"/>
      <c r="E18" s="321"/>
      <c r="F18" s="321"/>
      <c r="G18" s="321"/>
      <c r="H18" s="322"/>
      <c r="I18" s="8"/>
    </row>
    <row r="19" spans="1:9" x14ac:dyDescent="0.15">
      <c r="A19" s="8"/>
      <c r="B19" s="8"/>
      <c r="C19" s="8"/>
      <c r="D19" s="8"/>
      <c r="E19" s="8"/>
      <c r="F19" s="8"/>
      <c r="G19" s="8"/>
      <c r="H19" s="8"/>
      <c r="I19" s="8"/>
    </row>
    <row r="20" spans="1:9" x14ac:dyDescent="0.15">
      <c r="A20" s="8"/>
      <c r="B20" s="8"/>
      <c r="C20" s="8"/>
      <c r="D20" s="8"/>
      <c r="E20" s="8"/>
      <c r="F20" s="8"/>
      <c r="G20" s="8"/>
      <c r="H20" s="8"/>
      <c r="I20" s="8"/>
    </row>
    <row r="21" spans="1:9" x14ac:dyDescent="0.15">
      <c r="A21" s="8"/>
      <c r="B21" s="8"/>
      <c r="C21" s="8"/>
      <c r="D21" s="8"/>
      <c r="E21" s="8"/>
      <c r="F21" s="8"/>
      <c r="G21" s="8"/>
      <c r="H21" s="8"/>
      <c r="I21" s="8"/>
    </row>
    <row r="22" spans="1:9" x14ac:dyDescent="0.15">
      <c r="A22" s="8"/>
      <c r="B22" s="8"/>
      <c r="C22" s="8"/>
      <c r="D22" s="8"/>
      <c r="E22" s="8"/>
      <c r="F22" s="8"/>
      <c r="G22" s="8"/>
      <c r="H22" s="8"/>
      <c r="I22" s="8"/>
    </row>
    <row r="23" spans="1:9" x14ac:dyDescent="0.15">
      <c r="A23" s="8"/>
      <c r="B23" s="8"/>
      <c r="C23" s="8"/>
      <c r="D23" s="8"/>
      <c r="E23" s="8"/>
      <c r="F23" s="8"/>
      <c r="G23" s="8"/>
      <c r="H23" s="8"/>
      <c r="I23" s="8"/>
    </row>
    <row r="24" spans="1:9" ht="14.25" x14ac:dyDescent="0.15">
      <c r="A24" s="40" t="s">
        <v>233</v>
      </c>
      <c r="B24" s="24" t="s">
        <v>234</v>
      </c>
      <c r="C24" s="24"/>
      <c r="D24" s="24"/>
      <c r="E24" s="24"/>
      <c r="F24" s="24"/>
      <c r="G24" s="24"/>
      <c r="H24" s="24"/>
      <c r="I24" s="24"/>
    </row>
    <row r="25" spans="1:9" ht="14.25" x14ac:dyDescent="0.15">
      <c r="A25" s="24"/>
      <c r="B25" s="24" t="s">
        <v>347</v>
      </c>
      <c r="C25" s="24"/>
      <c r="D25" s="24"/>
      <c r="E25" s="24"/>
      <c r="F25" s="24"/>
      <c r="G25" s="24"/>
      <c r="H25" s="24"/>
      <c r="I25" s="24"/>
    </row>
    <row r="26" spans="1:9" ht="14.25" x14ac:dyDescent="0.15">
      <c r="A26" s="24"/>
      <c r="B26" s="24" t="s">
        <v>235</v>
      </c>
      <c r="C26" s="24"/>
      <c r="D26" s="24"/>
      <c r="E26" s="24"/>
      <c r="F26" s="24"/>
      <c r="G26" s="24"/>
      <c r="H26" s="24"/>
      <c r="I26" s="24"/>
    </row>
    <row r="27" spans="1:9" x14ac:dyDescent="0.15">
      <c r="A27" s="8"/>
      <c r="B27" s="8"/>
      <c r="C27" s="8"/>
      <c r="D27" s="8"/>
      <c r="E27" s="8"/>
      <c r="F27" s="8"/>
      <c r="G27" s="8"/>
      <c r="H27" s="8"/>
      <c r="I27" s="8"/>
    </row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119" ht="30" customHeight="1" x14ac:dyDescent="0.15"/>
    <row r="120" ht="30" customHeight="1" x14ac:dyDescent="0.15"/>
    <row r="121" ht="30" customHeight="1" x14ac:dyDescent="0.15"/>
    <row r="122" ht="30" customHeight="1" x14ac:dyDescent="0.15"/>
    <row r="123" ht="30" customHeight="1" x14ac:dyDescent="0.15"/>
    <row r="124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213" hidden="1" x14ac:dyDescent="0.15"/>
    <row r="214" hidden="1" x14ac:dyDescent="0.15"/>
    <row r="215" hidden="1" x14ac:dyDescent="0.15"/>
    <row r="216" hidden="1" x14ac:dyDescent="0.15"/>
    <row r="217" hidden="1" x14ac:dyDescent="0.15"/>
    <row r="218" hidden="1" x14ac:dyDescent="0.15"/>
    <row r="219" hidden="1" x14ac:dyDescent="0.15"/>
    <row r="220" hidden="1" x14ac:dyDescent="0.15"/>
    <row r="221" hidden="1" x14ac:dyDescent="0.15"/>
    <row r="222" hidden="1" x14ac:dyDescent="0.15"/>
    <row r="223" hidden="1" x14ac:dyDescent="0.15"/>
    <row r="224" hidden="1" x14ac:dyDescent="0.15"/>
    <row r="225" ht="30" hidden="1" customHeight="1" x14ac:dyDescent="0.15"/>
    <row r="226" ht="30" hidden="1" customHeight="1" x14ac:dyDescent="0.15"/>
    <row r="227" ht="30" hidden="1" customHeight="1" x14ac:dyDescent="0.15"/>
    <row r="228" ht="30" hidden="1" customHeight="1" x14ac:dyDescent="0.15"/>
    <row r="229" ht="30" hidden="1" customHeight="1" x14ac:dyDescent="0.15"/>
    <row r="230" ht="30" hidden="1" customHeight="1" x14ac:dyDescent="0.15"/>
    <row r="231" hidden="1" x14ac:dyDescent="0.15"/>
    <row r="232" hidden="1" x14ac:dyDescent="0.15"/>
    <row r="233" hidden="1" x14ac:dyDescent="0.15"/>
    <row r="234" hidden="1" x14ac:dyDescent="0.15"/>
    <row r="235" hidden="1" x14ac:dyDescent="0.15"/>
    <row r="236" hidden="1" x14ac:dyDescent="0.15"/>
    <row r="237" hidden="1" x14ac:dyDescent="0.15"/>
    <row r="238" hidden="1" x14ac:dyDescent="0.15"/>
    <row r="239" hidden="1" x14ac:dyDescent="0.15"/>
  </sheetData>
  <sheetProtection algorithmName="SHA-512" hashValue="WEgjSD9T2GMd84c3asQ8AzukZoZz5haIgD7mLhIaO+Z8TL8KP8K7mf6ST5zER0eevOva+gMFbvlseokSLmJ8XA==" saltValue="G0HLn5YvvV1ImpARVqXq/Q==" spinCount="100000" sheet="1" objects="1" scenarios="1"/>
  <mergeCells count="15">
    <mergeCell ref="B18:C18"/>
    <mergeCell ref="D18:H18"/>
    <mergeCell ref="B14:C14"/>
    <mergeCell ref="D14:H14"/>
    <mergeCell ref="B1:H1"/>
    <mergeCell ref="B2:H2"/>
    <mergeCell ref="D6:G6"/>
    <mergeCell ref="B13:C13"/>
    <mergeCell ref="D13:H13"/>
    <mergeCell ref="B15:C15"/>
    <mergeCell ref="D15:H15"/>
    <mergeCell ref="B16:C16"/>
    <mergeCell ref="D16:H16"/>
    <mergeCell ref="B17:C17"/>
    <mergeCell ref="D17:H17"/>
  </mergeCells>
  <phoneticPr fontId="2"/>
  <pageMargins left="0.7" right="0.7" top="0.75" bottom="0.75" header="0.3" footer="0.3"/>
  <pageSetup paperSize="9" scale="84" orientation="portrait" horizontalDpi="150" verticalDpi="150" r:id="rId1"/>
  <rowBreaks count="4" manualBreakCount="4">
    <brk id="53" max="8" man="1"/>
    <brk id="106" max="8" man="1"/>
    <brk id="159" max="8" man="1"/>
    <brk id="21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R1765"/>
  <sheetViews>
    <sheetView showZeros="0" workbookViewId="0">
      <selection activeCell="C377" sqref="C377"/>
    </sheetView>
  </sheetViews>
  <sheetFormatPr defaultColWidth="8.875" defaultRowHeight="13.5" x14ac:dyDescent="0.15"/>
  <cols>
    <col min="1" max="1" width="9" style="4"/>
    <col min="2" max="2" width="16.125" style="4" bestFit="1" customWidth="1"/>
    <col min="3" max="3" width="16.375" style="4" bestFit="1" customWidth="1"/>
    <col min="4" max="4" width="17.375" style="4" bestFit="1" customWidth="1"/>
    <col min="5" max="5" width="5.375" style="4" bestFit="1" customWidth="1"/>
    <col min="6" max="6" width="17.375" style="4" bestFit="1" customWidth="1"/>
    <col min="7" max="7" width="17.375" style="4" customWidth="1"/>
    <col min="8" max="8" width="13" style="4" customWidth="1"/>
    <col min="9" max="9" width="15.375" style="4" customWidth="1"/>
    <col min="10" max="10" width="15.75" style="4" customWidth="1"/>
    <col min="11" max="11" width="16.125" customWidth="1"/>
    <col min="12" max="12" width="24.125" customWidth="1"/>
    <col min="13" max="14" width="16.125" customWidth="1"/>
    <col min="16" max="16" width="16.375" style="3" customWidth="1"/>
    <col min="17" max="17" width="14.625" customWidth="1"/>
  </cols>
  <sheetData>
    <row r="1" spans="1:17" x14ac:dyDescent="0.15">
      <c r="A1" s="335" t="s">
        <v>15</v>
      </c>
      <c r="B1" s="335"/>
      <c r="C1" s="335"/>
      <c r="D1" s="335"/>
      <c r="E1" s="335"/>
      <c r="F1" s="335"/>
      <c r="G1" s="335"/>
      <c r="H1" s="335"/>
      <c r="I1" s="335"/>
      <c r="J1" s="335"/>
      <c r="K1" s="336" t="s">
        <v>16</v>
      </c>
      <c r="L1" s="336"/>
      <c r="M1" s="336"/>
      <c r="N1" s="336"/>
      <c r="P1" s="3" t="s">
        <v>20</v>
      </c>
      <c r="Q1" t="s">
        <v>21</v>
      </c>
    </row>
    <row r="2" spans="1:17" x14ac:dyDescent="0.15">
      <c r="A2" s="114" t="s">
        <v>17</v>
      </c>
      <c r="B2" s="115" t="s">
        <v>18</v>
      </c>
      <c r="C2" s="115" t="s">
        <v>19</v>
      </c>
      <c r="D2" s="115" t="s">
        <v>380</v>
      </c>
      <c r="E2" s="115" t="s">
        <v>381</v>
      </c>
      <c r="F2" s="115" t="s">
        <v>382</v>
      </c>
      <c r="G2" s="116" t="s">
        <v>242</v>
      </c>
      <c r="H2" s="116" t="s">
        <v>383</v>
      </c>
      <c r="I2" s="113" t="s">
        <v>378</v>
      </c>
      <c r="J2" s="113" t="s">
        <v>379</v>
      </c>
      <c r="K2" s="118" t="s">
        <v>52</v>
      </c>
      <c r="L2" s="118" t="s">
        <v>53</v>
      </c>
      <c r="M2" s="119" t="s">
        <v>54</v>
      </c>
      <c r="N2" s="118" t="s">
        <v>55</v>
      </c>
      <c r="O2" s="4" t="s">
        <v>1518</v>
      </c>
      <c r="P2" s="3" t="str">
        <f>IF(基本情報登録!$D$10="","",IF(基本情報登録!$D$10=登録データ!F2,1,0))</f>
        <v/>
      </c>
      <c r="Q2" s="3" t="str">
        <f>IF(基本情報登録!$D$10="","",IF(基本情報登録!$D$10=登録データ!K2,1,0))</f>
        <v/>
      </c>
    </row>
    <row r="3" spans="1:17" x14ac:dyDescent="0.15">
      <c r="A3" s="7">
        <v>1</v>
      </c>
      <c r="B3" s="7" t="s">
        <v>862</v>
      </c>
      <c r="C3" s="7" t="s">
        <v>863</v>
      </c>
      <c r="D3" s="7" t="s">
        <v>1867</v>
      </c>
      <c r="E3" s="7" t="s">
        <v>1869</v>
      </c>
      <c r="F3" s="7" t="s">
        <v>1870</v>
      </c>
      <c r="G3" s="7">
        <v>3</v>
      </c>
      <c r="H3" s="7" t="s">
        <v>864</v>
      </c>
      <c r="I3" s="7" t="s">
        <v>865</v>
      </c>
      <c r="J3" s="7" t="s">
        <v>1258</v>
      </c>
      <c r="K3" s="118" t="s">
        <v>91</v>
      </c>
      <c r="L3" s="118" t="s">
        <v>92</v>
      </c>
      <c r="M3" s="119" t="s">
        <v>93</v>
      </c>
      <c r="N3" s="118" t="s">
        <v>94</v>
      </c>
      <c r="O3" s="4" t="s">
        <v>1519</v>
      </c>
      <c r="P3" s="3" t="str">
        <f>IF(基本情報登録!$D$10="","",IF(基本情報登録!$D$10=登録データ!F3,1,0))</f>
        <v/>
      </c>
      <c r="Q3" s="3" t="str">
        <f>IF(基本情報登録!$D$10="","",IF(基本情報登録!$D$10=登録データ!K3,1,0))</f>
        <v/>
      </c>
    </row>
    <row r="4" spans="1:17" x14ac:dyDescent="0.15">
      <c r="A4" s="7">
        <v>2</v>
      </c>
      <c r="B4" s="7" t="s">
        <v>916</v>
      </c>
      <c r="C4" s="7" t="s">
        <v>917</v>
      </c>
      <c r="D4" s="7" t="s">
        <v>1867</v>
      </c>
      <c r="E4" s="7" t="s">
        <v>1869</v>
      </c>
      <c r="F4" s="7" t="s">
        <v>1870</v>
      </c>
      <c r="G4" s="7">
        <v>3</v>
      </c>
      <c r="H4" s="7" t="s">
        <v>918</v>
      </c>
      <c r="I4" s="7" t="s">
        <v>1321</v>
      </c>
      <c r="J4" s="7" t="s">
        <v>1322</v>
      </c>
      <c r="K4" s="118" t="s">
        <v>151</v>
      </c>
      <c r="L4" s="118" t="s">
        <v>152</v>
      </c>
      <c r="M4" s="119" t="s">
        <v>153</v>
      </c>
      <c r="N4" s="118" t="s">
        <v>154</v>
      </c>
      <c r="O4" s="4" t="s">
        <v>1520</v>
      </c>
      <c r="P4" s="3" t="str">
        <f>IF(基本情報登録!$D$10="","",IF(基本情報登録!$D$10=登録データ!F4,1,0))</f>
        <v/>
      </c>
      <c r="Q4" s="3" t="str">
        <f>IF(基本情報登録!$D$10="","",IF(基本情報登録!$D$10=登録データ!K4,1,0))</f>
        <v/>
      </c>
    </row>
    <row r="5" spans="1:17" x14ac:dyDescent="0.15">
      <c r="A5" s="7">
        <v>3</v>
      </c>
      <c r="B5" s="7" t="s">
        <v>807</v>
      </c>
      <c r="C5" s="7" t="s">
        <v>808</v>
      </c>
      <c r="D5" s="7" t="s">
        <v>1867</v>
      </c>
      <c r="E5" s="7" t="s">
        <v>1868</v>
      </c>
      <c r="F5" s="7" t="s">
        <v>1870</v>
      </c>
      <c r="G5" s="7">
        <v>3</v>
      </c>
      <c r="H5" s="7" t="s">
        <v>809</v>
      </c>
      <c r="I5" s="7" t="s">
        <v>810</v>
      </c>
      <c r="J5" s="7" t="s">
        <v>1260</v>
      </c>
      <c r="K5" s="118" t="s">
        <v>61</v>
      </c>
      <c r="L5" s="118" t="s">
        <v>62</v>
      </c>
      <c r="M5" s="119" t="s">
        <v>63</v>
      </c>
      <c r="N5" s="118" t="s">
        <v>64</v>
      </c>
      <c r="O5" s="4" t="s">
        <v>1519</v>
      </c>
      <c r="P5" s="3" t="str">
        <f>IF(基本情報登録!$D$10="","",IF(基本情報登録!$D$10=登録データ!F5,1,0))</f>
        <v/>
      </c>
      <c r="Q5" s="3" t="str">
        <f>IF(基本情報登録!$D$10="","",IF(基本情報登録!$D$10=登録データ!K5,1,0))</f>
        <v/>
      </c>
    </row>
    <row r="6" spans="1:17" x14ac:dyDescent="0.15">
      <c r="A6" s="7">
        <v>4</v>
      </c>
      <c r="B6" s="7" t="s">
        <v>854</v>
      </c>
      <c r="C6" s="7" t="s">
        <v>855</v>
      </c>
      <c r="D6" s="7" t="s">
        <v>1867</v>
      </c>
      <c r="E6" s="7" t="s">
        <v>1868</v>
      </c>
      <c r="F6" s="7" t="s">
        <v>1870</v>
      </c>
      <c r="G6" s="7">
        <v>3</v>
      </c>
      <c r="H6" s="7" t="s">
        <v>856</v>
      </c>
      <c r="I6" s="7" t="s">
        <v>857</v>
      </c>
      <c r="J6" s="7" t="s">
        <v>1320</v>
      </c>
      <c r="K6" s="118" t="s">
        <v>75</v>
      </c>
      <c r="L6" s="118" t="s">
        <v>76</v>
      </c>
      <c r="M6" s="119" t="s">
        <v>77</v>
      </c>
      <c r="N6" s="118" t="s">
        <v>78</v>
      </c>
      <c r="O6" s="4" t="s">
        <v>1519</v>
      </c>
      <c r="P6" s="3" t="str">
        <f>IF(基本情報登録!$D$10="","",IF(基本情報登録!$D$10=登録データ!F6,1,0))</f>
        <v/>
      </c>
      <c r="Q6" s="3" t="str">
        <f>IF(基本情報登録!$D$10="","",IF(基本情報登録!$D$10=登録データ!K6,1,0))</f>
        <v/>
      </c>
    </row>
    <row r="7" spans="1:17" x14ac:dyDescent="0.15">
      <c r="A7" s="7">
        <v>5</v>
      </c>
      <c r="B7" s="7" t="s">
        <v>1010</v>
      </c>
      <c r="C7" s="7" t="s">
        <v>1113</v>
      </c>
      <c r="D7" s="7" t="s">
        <v>1867</v>
      </c>
      <c r="E7" s="7" t="s">
        <v>1868</v>
      </c>
      <c r="F7" s="7" t="s">
        <v>1870</v>
      </c>
      <c r="G7" s="7">
        <v>2</v>
      </c>
      <c r="H7" s="7" t="s">
        <v>1211</v>
      </c>
      <c r="I7" s="7" t="s">
        <v>1453</v>
      </c>
      <c r="J7" s="7" t="s">
        <v>1236</v>
      </c>
      <c r="K7" s="118" t="s">
        <v>95</v>
      </c>
      <c r="L7" s="118" t="s">
        <v>96</v>
      </c>
      <c r="M7" s="119" t="s">
        <v>97</v>
      </c>
      <c r="N7" s="118" t="s">
        <v>98</v>
      </c>
      <c r="O7" s="4" t="s">
        <v>1521</v>
      </c>
      <c r="P7" s="3" t="str">
        <f>IF(基本情報登録!$D$10="","",IF(基本情報登録!$D$10=登録データ!F7,1,0))</f>
        <v/>
      </c>
      <c r="Q7" s="3" t="str">
        <f>IF(基本情報登録!$D$10="","",IF(基本情報登録!$D$10=登録データ!K7,1,0))</f>
        <v/>
      </c>
    </row>
    <row r="8" spans="1:17" x14ac:dyDescent="0.15">
      <c r="A8" s="7">
        <v>6</v>
      </c>
      <c r="B8" s="7" t="s">
        <v>1013</v>
      </c>
      <c r="C8" s="7" t="s">
        <v>1116</v>
      </c>
      <c r="D8" s="7" t="s">
        <v>1867</v>
      </c>
      <c r="E8" s="7" t="s">
        <v>1868</v>
      </c>
      <c r="F8" s="7" t="s">
        <v>1870</v>
      </c>
      <c r="G8" s="7">
        <v>2</v>
      </c>
      <c r="H8" s="7" t="s">
        <v>1167</v>
      </c>
      <c r="I8" s="7" t="s">
        <v>406</v>
      </c>
      <c r="J8" s="7" t="s">
        <v>1457</v>
      </c>
      <c r="K8" s="118" t="s">
        <v>99</v>
      </c>
      <c r="L8" s="118" t="s">
        <v>100</v>
      </c>
      <c r="M8" s="119" t="s">
        <v>101</v>
      </c>
      <c r="N8" s="118" t="s">
        <v>102</v>
      </c>
      <c r="O8" s="4" t="s">
        <v>1519</v>
      </c>
      <c r="P8" s="3" t="str">
        <f>IF(基本情報登録!$D$10="","",IF(基本情報登録!$D$10=登録データ!F8,1,0))</f>
        <v/>
      </c>
      <c r="Q8" s="3" t="str">
        <f>IF(基本情報登録!$D$10="","",IF(基本情報登録!$D$10=登録データ!K8,1,0))</f>
        <v/>
      </c>
    </row>
    <row r="9" spans="1:17" x14ac:dyDescent="0.15">
      <c r="A9" s="7">
        <v>7</v>
      </c>
      <c r="B9" s="7" t="s">
        <v>1011</v>
      </c>
      <c r="C9" s="7" t="s">
        <v>1114</v>
      </c>
      <c r="D9" s="7" t="s">
        <v>1867</v>
      </c>
      <c r="E9" s="7" t="s">
        <v>1868</v>
      </c>
      <c r="F9" s="7" t="s">
        <v>1870</v>
      </c>
      <c r="G9" s="7">
        <v>2</v>
      </c>
      <c r="H9" s="7" t="s">
        <v>1212</v>
      </c>
      <c r="I9" s="7" t="s">
        <v>1454</v>
      </c>
      <c r="J9" s="7" t="s">
        <v>1377</v>
      </c>
      <c r="K9" s="118" t="s">
        <v>56</v>
      </c>
      <c r="L9" s="118" t="s">
        <v>57</v>
      </c>
      <c r="M9" s="119" t="s">
        <v>58</v>
      </c>
      <c r="N9" s="118" t="s">
        <v>59</v>
      </c>
      <c r="O9" s="4" t="s">
        <v>1522</v>
      </c>
      <c r="P9" s="3" t="str">
        <f>IF(基本情報登録!$D$10="","",IF(基本情報登録!$D$10=登録データ!F9,1,0))</f>
        <v/>
      </c>
      <c r="Q9" s="3" t="str">
        <f>IF(基本情報登録!$D$10="","",IF(基本情報登録!$D$10=登録データ!K9,1,0))</f>
        <v/>
      </c>
    </row>
    <row r="10" spans="1:17" x14ac:dyDescent="0.15">
      <c r="A10" s="7">
        <v>8</v>
      </c>
      <c r="B10" s="7" t="s">
        <v>1012</v>
      </c>
      <c r="C10" s="7" t="s">
        <v>1115</v>
      </c>
      <c r="D10" s="7" t="s">
        <v>1867</v>
      </c>
      <c r="E10" s="7" t="s">
        <v>1868</v>
      </c>
      <c r="F10" s="7" t="s">
        <v>1870</v>
      </c>
      <c r="G10" s="7">
        <v>3</v>
      </c>
      <c r="H10" s="7" t="s">
        <v>609</v>
      </c>
      <c r="I10" s="7" t="s">
        <v>1455</v>
      </c>
      <c r="J10" s="7" t="s">
        <v>1456</v>
      </c>
      <c r="K10" s="118" t="s">
        <v>48</v>
      </c>
      <c r="L10" s="118" t="s">
        <v>49</v>
      </c>
      <c r="M10" s="119" t="s">
        <v>50</v>
      </c>
      <c r="N10" s="118" t="s">
        <v>51</v>
      </c>
      <c r="O10" s="4" t="s">
        <v>1522</v>
      </c>
      <c r="P10" s="3" t="str">
        <f>IF(基本情報登録!$D$10="","",IF(基本情報登録!$D$10=登録データ!F10,1,0))</f>
        <v/>
      </c>
      <c r="Q10" s="3" t="str">
        <f>IF(基本情報登録!$D$10="","",IF(基本情報登録!$D$10=登録データ!K10,1,0))</f>
        <v/>
      </c>
    </row>
    <row r="11" spans="1:17" x14ac:dyDescent="0.15">
      <c r="A11" s="7">
        <v>9</v>
      </c>
      <c r="B11" s="7" t="s">
        <v>811</v>
      </c>
      <c r="C11" s="7" t="s">
        <v>812</v>
      </c>
      <c r="D11" s="7" t="s">
        <v>1867</v>
      </c>
      <c r="E11" s="7" t="s">
        <v>1868</v>
      </c>
      <c r="F11" s="7" t="s">
        <v>1870</v>
      </c>
      <c r="G11" s="7">
        <v>3</v>
      </c>
      <c r="H11" s="7" t="s">
        <v>813</v>
      </c>
      <c r="I11" s="7" t="s">
        <v>814</v>
      </c>
      <c r="J11" s="7" t="s">
        <v>1319</v>
      </c>
      <c r="K11" s="118" t="s">
        <v>107</v>
      </c>
      <c r="L11" s="118" t="s">
        <v>108</v>
      </c>
      <c r="M11" s="119" t="s">
        <v>109</v>
      </c>
      <c r="N11" s="118" t="s">
        <v>110</v>
      </c>
      <c r="O11" s="4" t="s">
        <v>1519</v>
      </c>
      <c r="P11" s="3" t="str">
        <f>IF(基本情報登録!$D$10="","",IF(基本情報登録!$D$10=登録データ!F11,1,0))</f>
        <v/>
      </c>
      <c r="Q11" s="3" t="str">
        <f>IF(基本情報登録!$D$10="","",IF(基本情報登録!$D$10=登録データ!K11,1,0))</f>
        <v/>
      </c>
    </row>
    <row r="12" spans="1:17" x14ac:dyDescent="0.15">
      <c r="A12" s="7">
        <v>10</v>
      </c>
      <c r="B12" s="7" t="s">
        <v>858</v>
      </c>
      <c r="C12" s="7" t="s">
        <v>859</v>
      </c>
      <c r="D12" s="7" t="s">
        <v>1867</v>
      </c>
      <c r="E12" s="7" t="s">
        <v>1868</v>
      </c>
      <c r="F12" s="7" t="s">
        <v>1870</v>
      </c>
      <c r="G12" s="7">
        <v>3</v>
      </c>
      <c r="H12" s="7" t="s">
        <v>860</v>
      </c>
      <c r="I12" s="7" t="s">
        <v>861</v>
      </c>
      <c r="J12" s="7" t="s">
        <v>1318</v>
      </c>
      <c r="K12" s="118" t="s">
        <v>124</v>
      </c>
      <c r="L12" s="118" t="s">
        <v>887</v>
      </c>
      <c r="M12" s="119" t="s">
        <v>125</v>
      </c>
      <c r="N12" s="118" t="s">
        <v>126</v>
      </c>
      <c r="O12" s="4" t="s">
        <v>1519</v>
      </c>
      <c r="P12" s="3" t="str">
        <f>IF(基本情報登録!$D$10="","",IF(基本情報登録!$D$10=登録データ!F12,1,0))</f>
        <v/>
      </c>
      <c r="Q12" s="3" t="str">
        <f>IF(基本情報登録!$D$10="","",IF(基本情報登録!$D$10=登録データ!K12,1,0))</f>
        <v/>
      </c>
    </row>
    <row r="13" spans="1:17" x14ac:dyDescent="0.15">
      <c r="A13" s="7">
        <v>11</v>
      </c>
      <c r="B13" s="7" t="s">
        <v>1027</v>
      </c>
      <c r="C13" s="7" t="s">
        <v>1607</v>
      </c>
      <c r="D13" s="7" t="s">
        <v>1867</v>
      </c>
      <c r="E13" s="7" t="s">
        <v>1868</v>
      </c>
      <c r="F13" s="7" t="s">
        <v>1870</v>
      </c>
      <c r="G13" s="7">
        <v>2</v>
      </c>
      <c r="H13" s="7" t="s">
        <v>1183</v>
      </c>
      <c r="I13" s="7" t="s">
        <v>1473</v>
      </c>
      <c r="J13" s="7" t="s">
        <v>1237</v>
      </c>
      <c r="K13" s="118" t="s">
        <v>339</v>
      </c>
      <c r="L13" s="118" t="s">
        <v>38</v>
      </c>
      <c r="M13" s="119" t="s">
        <v>888</v>
      </c>
      <c r="N13" s="118" t="s">
        <v>39</v>
      </c>
      <c r="O13" s="4" t="s">
        <v>1519</v>
      </c>
      <c r="P13" s="3" t="str">
        <f>IF(基本情報登録!$D$10="","",IF(基本情報登録!$D$10=登録データ!F13,1,0))</f>
        <v/>
      </c>
      <c r="Q13" s="3" t="str">
        <f>IF(基本情報登録!$D$10="","",IF(基本情報登録!$D$10=登録データ!K13,1,0))</f>
        <v/>
      </c>
    </row>
    <row r="14" spans="1:17" x14ac:dyDescent="0.15">
      <c r="A14" s="7">
        <v>12</v>
      </c>
      <c r="B14" s="7" t="s">
        <v>1608</v>
      </c>
      <c r="C14" s="7" t="s">
        <v>1609</v>
      </c>
      <c r="D14" s="7" t="s">
        <v>1867</v>
      </c>
      <c r="E14" s="7" t="s">
        <v>1868</v>
      </c>
      <c r="F14" s="7" t="s">
        <v>1870</v>
      </c>
      <c r="G14" s="7">
        <v>1</v>
      </c>
      <c r="H14" s="7" t="s">
        <v>1871</v>
      </c>
      <c r="I14" s="7" t="s">
        <v>1872</v>
      </c>
      <c r="J14" s="7" t="s">
        <v>1264</v>
      </c>
      <c r="K14" s="118" t="s">
        <v>155</v>
      </c>
      <c r="L14" s="118" t="s">
        <v>156</v>
      </c>
      <c r="M14" s="119" t="s">
        <v>157</v>
      </c>
      <c r="N14" s="118" t="s">
        <v>158</v>
      </c>
      <c r="O14" s="4" t="s">
        <v>1523</v>
      </c>
      <c r="P14" s="3" t="str">
        <f>IF(基本情報登録!$D$10="","",IF(基本情報登録!$D$10=登録データ!F14,1,0))</f>
        <v/>
      </c>
      <c r="Q14" s="3" t="str">
        <f>IF(基本情報登録!$D$10="","",IF(基本情報登録!$D$10=登録データ!K14,1,0))</f>
        <v/>
      </c>
    </row>
    <row r="15" spans="1:17" x14ac:dyDescent="0.15">
      <c r="A15" s="7">
        <v>13</v>
      </c>
      <c r="B15" s="7" t="s">
        <v>824</v>
      </c>
      <c r="C15" s="7" t="s">
        <v>825</v>
      </c>
      <c r="D15" s="7" t="s">
        <v>1867</v>
      </c>
      <c r="E15" s="7" t="s">
        <v>1868</v>
      </c>
      <c r="F15" s="7" t="s">
        <v>1873</v>
      </c>
      <c r="G15" s="7">
        <v>4</v>
      </c>
      <c r="H15" s="7" t="s">
        <v>630</v>
      </c>
      <c r="I15" s="7" t="s">
        <v>493</v>
      </c>
      <c r="J15" s="7" t="s">
        <v>1370</v>
      </c>
      <c r="K15" s="118" t="s">
        <v>143</v>
      </c>
      <c r="L15" s="118" t="s">
        <v>144</v>
      </c>
      <c r="M15" s="119" t="s">
        <v>145</v>
      </c>
      <c r="N15" s="118" t="s">
        <v>146</v>
      </c>
      <c r="O15" s="4" t="s">
        <v>1519</v>
      </c>
      <c r="P15" s="3" t="str">
        <f>IF(基本情報登録!$D$10="","",IF(基本情報登録!$D$10=登録データ!F15,1,0))</f>
        <v/>
      </c>
      <c r="Q15" s="3" t="str">
        <f>IF(基本情報登録!$D$10="","",IF(基本情報登録!$D$10=登録データ!K15,1,0))</f>
        <v/>
      </c>
    </row>
    <row r="16" spans="1:17" x14ac:dyDescent="0.15">
      <c r="A16" s="7">
        <v>14</v>
      </c>
      <c r="B16" s="7" t="s">
        <v>456</v>
      </c>
      <c r="C16" s="7" t="s">
        <v>457</v>
      </c>
      <c r="D16" s="7" t="s">
        <v>1867</v>
      </c>
      <c r="E16" s="7" t="s">
        <v>1868</v>
      </c>
      <c r="F16" s="7" t="s">
        <v>1874</v>
      </c>
      <c r="G16" s="7">
        <v>4</v>
      </c>
      <c r="H16" s="7" t="s">
        <v>458</v>
      </c>
      <c r="I16" s="7" t="s">
        <v>459</v>
      </c>
      <c r="J16" s="7" t="s">
        <v>1260</v>
      </c>
      <c r="K16" s="118" t="s">
        <v>83</v>
      </c>
      <c r="L16" s="118" t="s">
        <v>84</v>
      </c>
      <c r="M16" s="119" t="s">
        <v>85</v>
      </c>
      <c r="N16" s="118" t="s">
        <v>86</v>
      </c>
      <c r="O16" s="4" t="s">
        <v>1524</v>
      </c>
      <c r="P16" s="3" t="str">
        <f>IF(基本情報登録!$D$10="","",IF(基本情報登録!$D$10=登録データ!F16,1,0))</f>
        <v/>
      </c>
      <c r="Q16" s="3" t="str">
        <f>IF(基本情報登録!$D$10="","",IF(基本情報登録!$D$10=登録データ!K16,1,0))</f>
        <v/>
      </c>
    </row>
    <row r="17" spans="1:17" x14ac:dyDescent="0.15">
      <c r="A17" s="7">
        <v>15</v>
      </c>
      <c r="B17" s="7" t="s">
        <v>460</v>
      </c>
      <c r="C17" s="7" t="s">
        <v>461</v>
      </c>
      <c r="D17" s="7" t="s">
        <v>1867</v>
      </c>
      <c r="E17" s="7" t="s">
        <v>1868</v>
      </c>
      <c r="F17" s="7" t="s">
        <v>1874</v>
      </c>
      <c r="G17" s="7">
        <v>4</v>
      </c>
      <c r="H17" s="7" t="s">
        <v>462</v>
      </c>
      <c r="I17" s="7" t="s">
        <v>463</v>
      </c>
      <c r="J17" s="7" t="s">
        <v>1261</v>
      </c>
      <c r="K17" s="118" t="s">
        <v>87</v>
      </c>
      <c r="L17" s="118" t="s">
        <v>88</v>
      </c>
      <c r="M17" s="119" t="s">
        <v>89</v>
      </c>
      <c r="N17" s="118" t="s">
        <v>90</v>
      </c>
      <c r="O17" s="4" t="s">
        <v>1524</v>
      </c>
      <c r="P17" s="3" t="str">
        <f>IF(基本情報登録!$D$10="","",IF(基本情報登録!$D$10=登録データ!F17,1,0))</f>
        <v/>
      </c>
      <c r="Q17" s="3" t="str">
        <f>IF(基本情報登録!$D$10="","",IF(基本情報登録!$D$10=登録データ!K17,1,0))</f>
        <v/>
      </c>
    </row>
    <row r="18" spans="1:17" x14ac:dyDescent="0.15">
      <c r="A18" s="7">
        <v>16</v>
      </c>
      <c r="B18" s="7" t="s">
        <v>1610</v>
      </c>
      <c r="C18" s="7" t="s">
        <v>1611</v>
      </c>
      <c r="D18" s="7" t="s">
        <v>1867</v>
      </c>
      <c r="E18" s="7" t="s">
        <v>1868</v>
      </c>
      <c r="F18" s="7" t="s">
        <v>1874</v>
      </c>
      <c r="G18" s="7">
        <v>1</v>
      </c>
      <c r="H18" s="7" t="s">
        <v>1875</v>
      </c>
      <c r="I18" s="7" t="s">
        <v>1876</v>
      </c>
      <c r="J18" s="7" t="s">
        <v>1258</v>
      </c>
      <c r="K18" s="118" t="s">
        <v>120</v>
      </c>
      <c r="L18" s="118" t="s">
        <v>121</v>
      </c>
      <c r="M18" s="119" t="s">
        <v>122</v>
      </c>
      <c r="N18" s="118" t="s">
        <v>123</v>
      </c>
      <c r="O18" s="4" t="s">
        <v>1521</v>
      </c>
      <c r="P18" s="3" t="str">
        <f>IF(基本情報登録!$D$10="","",IF(基本情報登録!$D$10=登録データ!F18,1,0))</f>
        <v/>
      </c>
      <c r="Q18" s="3" t="str">
        <f>IF(基本情報登録!$D$10="","",IF(基本情報登録!$D$10=登録データ!K18,1,0))</f>
        <v/>
      </c>
    </row>
    <row r="19" spans="1:17" x14ac:dyDescent="0.15">
      <c r="A19" s="7">
        <v>17</v>
      </c>
      <c r="B19" s="7" t="s">
        <v>1612</v>
      </c>
      <c r="C19" s="7" t="s">
        <v>1613</v>
      </c>
      <c r="D19" s="7" t="s">
        <v>1867</v>
      </c>
      <c r="E19" s="7" t="s">
        <v>1868</v>
      </c>
      <c r="F19" s="7" t="s">
        <v>1874</v>
      </c>
      <c r="G19" s="7">
        <v>1</v>
      </c>
      <c r="H19" s="7" t="s">
        <v>1877</v>
      </c>
      <c r="I19" s="7" t="s">
        <v>410</v>
      </c>
      <c r="J19" s="7" t="s">
        <v>1437</v>
      </c>
      <c r="K19" s="118" t="s">
        <v>26</v>
      </c>
      <c r="L19" s="118" t="s">
        <v>27</v>
      </c>
      <c r="M19" s="119" t="s">
        <v>28</v>
      </c>
      <c r="N19" s="118" t="s">
        <v>29</v>
      </c>
      <c r="O19" s="4" t="s">
        <v>1525</v>
      </c>
      <c r="P19" s="3" t="str">
        <f>IF(基本情報登録!$D$10="","",IF(基本情報登録!$D$10=登録データ!F19,1,0))</f>
        <v/>
      </c>
      <c r="Q19" s="3" t="str">
        <f>IF(基本情報登録!$D$10="","",IF(基本情報登録!$D$10=登録データ!K19,1,0))</f>
        <v/>
      </c>
    </row>
    <row r="20" spans="1:17" x14ac:dyDescent="0.15">
      <c r="A20" s="7">
        <v>18</v>
      </c>
      <c r="B20" s="7" t="s">
        <v>974</v>
      </c>
      <c r="C20" s="7" t="s">
        <v>1074</v>
      </c>
      <c r="D20" s="7" t="s">
        <v>1867</v>
      </c>
      <c r="E20" s="7" t="s">
        <v>1868</v>
      </c>
      <c r="F20" s="7" t="s">
        <v>1874</v>
      </c>
      <c r="G20" s="7">
        <v>2</v>
      </c>
      <c r="H20" s="7" t="s">
        <v>1178</v>
      </c>
      <c r="I20" s="7" t="s">
        <v>1383</v>
      </c>
      <c r="J20" s="7" t="s">
        <v>1384</v>
      </c>
      <c r="K20" s="118" t="s">
        <v>889</v>
      </c>
      <c r="L20" s="118" t="s">
        <v>890</v>
      </c>
      <c r="M20" s="119" t="s">
        <v>891</v>
      </c>
      <c r="N20" s="118" t="s">
        <v>892</v>
      </c>
      <c r="O20" s="4" t="s">
        <v>1522</v>
      </c>
      <c r="P20" s="3" t="str">
        <f>IF(基本情報登録!$D$10="","",IF(基本情報登録!$D$10=登録データ!F20,1,0))</f>
        <v/>
      </c>
      <c r="Q20" s="3" t="str">
        <f>IF(基本情報登録!$D$10="","",IF(基本情報登録!$D$10=登録データ!K20,1,0))</f>
        <v/>
      </c>
    </row>
    <row r="21" spans="1:17" x14ac:dyDescent="0.15">
      <c r="A21" s="7">
        <v>19</v>
      </c>
      <c r="B21" s="7" t="s">
        <v>1614</v>
      </c>
      <c r="C21" s="7" t="s">
        <v>1615</v>
      </c>
      <c r="D21" s="7" t="s">
        <v>1867</v>
      </c>
      <c r="E21" s="7" t="s">
        <v>1868</v>
      </c>
      <c r="F21" s="7" t="s">
        <v>1874</v>
      </c>
      <c r="G21" s="7">
        <v>1</v>
      </c>
      <c r="H21" s="7" t="s">
        <v>1878</v>
      </c>
      <c r="I21" s="7" t="s">
        <v>492</v>
      </c>
      <c r="J21" s="7" t="s">
        <v>1879</v>
      </c>
      <c r="K21" s="118" t="s">
        <v>131</v>
      </c>
      <c r="L21" s="118" t="s">
        <v>132</v>
      </c>
      <c r="M21" s="119" t="s">
        <v>133</v>
      </c>
      <c r="N21" s="118" t="s">
        <v>134</v>
      </c>
      <c r="O21" s="4" t="s">
        <v>1519</v>
      </c>
      <c r="P21" s="3" t="str">
        <f>IF(基本情報登録!$D$10="","",IF(基本情報登録!$D$10=登録データ!F21,1,0))</f>
        <v/>
      </c>
      <c r="Q21" s="3" t="str">
        <f>IF(基本情報登録!$D$10="","",IF(基本情報登録!$D$10=登録データ!K21,1,0))</f>
        <v/>
      </c>
    </row>
    <row r="22" spans="1:17" x14ac:dyDescent="0.15">
      <c r="A22" s="7">
        <v>20</v>
      </c>
      <c r="B22" s="7" t="s">
        <v>1022</v>
      </c>
      <c r="C22" s="7" t="s">
        <v>1125</v>
      </c>
      <c r="D22" s="7" t="s">
        <v>1867</v>
      </c>
      <c r="E22" s="7" t="s">
        <v>1868</v>
      </c>
      <c r="F22" s="7" t="s">
        <v>1880</v>
      </c>
      <c r="G22" s="7">
        <v>2</v>
      </c>
      <c r="H22" s="7" t="s">
        <v>1220</v>
      </c>
      <c r="I22" s="7" t="s">
        <v>455</v>
      </c>
      <c r="J22" s="7" t="s">
        <v>1238</v>
      </c>
      <c r="K22" s="118" t="s">
        <v>135</v>
      </c>
      <c r="L22" s="118" t="s">
        <v>136</v>
      </c>
      <c r="M22" s="119" t="s">
        <v>137</v>
      </c>
      <c r="N22" s="118" t="s">
        <v>138</v>
      </c>
      <c r="O22" s="4" t="s">
        <v>1519</v>
      </c>
      <c r="P22" s="3" t="str">
        <f>IF(基本情報登録!$D$10="","",IF(基本情報登録!$D$10=登録データ!F22,1,0))</f>
        <v/>
      </c>
      <c r="Q22" s="3" t="str">
        <f>IF(基本情報登録!$D$10="","",IF(基本情報登録!$D$10=登録データ!K22,1,0))</f>
        <v/>
      </c>
    </row>
    <row r="23" spans="1:17" x14ac:dyDescent="0.15">
      <c r="A23" s="7">
        <v>21</v>
      </c>
      <c r="B23" s="7" t="s">
        <v>1616</v>
      </c>
      <c r="C23" s="7" t="s">
        <v>1617</v>
      </c>
      <c r="D23" s="7" t="s">
        <v>1867</v>
      </c>
      <c r="E23" s="7" t="s">
        <v>1868</v>
      </c>
      <c r="F23" s="7" t="s">
        <v>1880</v>
      </c>
      <c r="G23" s="7">
        <v>1</v>
      </c>
      <c r="H23" s="7" t="s">
        <v>1881</v>
      </c>
      <c r="I23" s="7" t="s">
        <v>1882</v>
      </c>
      <c r="J23" s="7" t="s">
        <v>1883</v>
      </c>
      <c r="K23" s="118" t="s">
        <v>139</v>
      </c>
      <c r="L23" s="118" t="s">
        <v>140</v>
      </c>
      <c r="M23" s="119" t="s">
        <v>141</v>
      </c>
      <c r="N23" s="118" t="s">
        <v>142</v>
      </c>
      <c r="O23" s="4" t="s">
        <v>1519</v>
      </c>
      <c r="P23" s="3" t="str">
        <f>IF(基本情報登録!$D$10="","",IF(基本情報登録!$D$10=登録データ!F23,1,0))</f>
        <v/>
      </c>
      <c r="Q23" s="3" t="str">
        <f>IF(基本情報登録!$D$10="","",IF(基本情報登録!$D$10=登録データ!K23,1,0))</f>
        <v/>
      </c>
    </row>
    <row r="24" spans="1:17" x14ac:dyDescent="0.15">
      <c r="A24" s="7">
        <v>22</v>
      </c>
      <c r="B24" s="7" t="s">
        <v>984</v>
      </c>
      <c r="C24" s="7" t="s">
        <v>1084</v>
      </c>
      <c r="D24" s="7" t="s">
        <v>1867</v>
      </c>
      <c r="E24" s="7" t="s">
        <v>1868</v>
      </c>
      <c r="F24" s="7" t="s">
        <v>1884</v>
      </c>
      <c r="G24" s="7">
        <v>2</v>
      </c>
      <c r="H24" s="7" t="s">
        <v>1186</v>
      </c>
      <c r="I24" s="7" t="s">
        <v>413</v>
      </c>
      <c r="J24" s="7" t="s">
        <v>1335</v>
      </c>
      <c r="K24" s="118" t="s">
        <v>22</v>
      </c>
      <c r="L24" s="118" t="s">
        <v>65</v>
      </c>
      <c r="M24" s="119" t="s">
        <v>66</v>
      </c>
      <c r="N24" s="118" t="s">
        <v>67</v>
      </c>
      <c r="O24" s="4" t="s">
        <v>1519</v>
      </c>
      <c r="P24" s="3" t="str">
        <f>IF(基本情報登録!$D$10="","",IF(基本情報登録!$D$10=登録データ!F24,1,0))</f>
        <v/>
      </c>
      <c r="Q24" s="3" t="str">
        <f>IF(基本情報登録!$D$10="","",IF(基本情報登録!$D$10=登録データ!K24,1,0))</f>
        <v/>
      </c>
    </row>
    <row r="25" spans="1:17" x14ac:dyDescent="0.15">
      <c r="A25" s="7">
        <v>23</v>
      </c>
      <c r="B25" s="7" t="s">
        <v>466</v>
      </c>
      <c r="C25" s="7" t="s">
        <v>467</v>
      </c>
      <c r="D25" s="7" t="s">
        <v>1867</v>
      </c>
      <c r="E25" s="7" t="s">
        <v>1868</v>
      </c>
      <c r="F25" s="7" t="s">
        <v>1884</v>
      </c>
      <c r="G25" s="7">
        <v>4</v>
      </c>
      <c r="H25" s="7" t="s">
        <v>468</v>
      </c>
      <c r="I25" s="7" t="s">
        <v>1885</v>
      </c>
      <c r="J25" s="7" t="s">
        <v>1327</v>
      </c>
      <c r="K25" s="118" t="s">
        <v>79</v>
      </c>
      <c r="L25" s="118" t="s">
        <v>80</v>
      </c>
      <c r="M25" s="119" t="s">
        <v>81</v>
      </c>
      <c r="N25" s="118" t="s">
        <v>82</v>
      </c>
      <c r="O25" s="4" t="s">
        <v>1519</v>
      </c>
      <c r="P25" s="3" t="str">
        <f>IF(基本情報登録!$D$10="","",IF(基本情報登録!$D$10=登録データ!F25,1,0))</f>
        <v/>
      </c>
      <c r="Q25" s="3" t="str">
        <f>IF(基本情報登録!$D$10="","",IF(基本情報登録!$D$10=登録データ!K25,1,0))</f>
        <v/>
      </c>
    </row>
    <row r="26" spans="1:17" x14ac:dyDescent="0.15">
      <c r="A26" s="7">
        <v>24</v>
      </c>
      <c r="B26" s="7" t="s">
        <v>473</v>
      </c>
      <c r="C26" s="7" t="s">
        <v>474</v>
      </c>
      <c r="D26" s="7" t="s">
        <v>1867</v>
      </c>
      <c r="E26" s="7" t="s">
        <v>1868</v>
      </c>
      <c r="F26" s="7" t="s">
        <v>1884</v>
      </c>
      <c r="G26" s="7">
        <v>4</v>
      </c>
      <c r="H26" s="7" t="s">
        <v>475</v>
      </c>
      <c r="I26" s="7" t="s">
        <v>476</v>
      </c>
      <c r="J26" s="7" t="s">
        <v>1328</v>
      </c>
      <c r="K26" s="118" t="s">
        <v>893</v>
      </c>
      <c r="L26" s="118" t="s">
        <v>894</v>
      </c>
      <c r="M26" s="119" t="s">
        <v>895</v>
      </c>
      <c r="N26" s="118" t="s">
        <v>896</v>
      </c>
      <c r="O26" s="4" t="s">
        <v>1519</v>
      </c>
      <c r="P26" s="3" t="str">
        <f>IF(基本情報登録!$D$10="","",IF(基本情報登録!$D$10=登録データ!F26,1,0))</f>
        <v/>
      </c>
      <c r="Q26" s="3" t="str">
        <f>IF(基本情報登録!$D$10="","",IF(基本情報登録!$D$10=登録データ!K26,1,0))</f>
        <v/>
      </c>
    </row>
    <row r="27" spans="1:17" x14ac:dyDescent="0.15">
      <c r="A27" s="7">
        <v>25</v>
      </c>
      <c r="B27" s="7" t="s">
        <v>477</v>
      </c>
      <c r="C27" s="7" t="s">
        <v>478</v>
      </c>
      <c r="D27" s="7" t="s">
        <v>1867</v>
      </c>
      <c r="E27" s="7" t="s">
        <v>1868</v>
      </c>
      <c r="F27" s="7" t="s">
        <v>1884</v>
      </c>
      <c r="G27" s="7">
        <v>4</v>
      </c>
      <c r="H27" s="7" t="s">
        <v>479</v>
      </c>
      <c r="I27" s="7" t="s">
        <v>480</v>
      </c>
      <c r="J27" s="7" t="s">
        <v>1329</v>
      </c>
      <c r="K27" s="118" t="s">
        <v>351</v>
      </c>
      <c r="L27" s="118" t="s">
        <v>370</v>
      </c>
      <c r="M27" s="119" t="s">
        <v>897</v>
      </c>
      <c r="N27" s="118" t="s">
        <v>371</v>
      </c>
      <c r="O27" s="4" t="s">
        <v>1520</v>
      </c>
      <c r="P27" s="3" t="str">
        <f>IF(基本情報登録!$D$10="","",IF(基本情報登録!$D$10=登録データ!F27,1,0))</f>
        <v/>
      </c>
      <c r="Q27" s="3" t="str">
        <f>IF(基本情報登録!$D$10="","",IF(基本情報登録!$D$10=登録データ!K27,1,0))</f>
        <v/>
      </c>
    </row>
    <row r="28" spans="1:17" x14ac:dyDescent="0.15">
      <c r="A28" s="7">
        <v>26</v>
      </c>
      <c r="B28" s="7" t="s">
        <v>791</v>
      </c>
      <c r="C28" s="7" t="s">
        <v>548</v>
      </c>
      <c r="D28" s="7" t="s">
        <v>1867</v>
      </c>
      <c r="E28" s="7" t="s">
        <v>1868</v>
      </c>
      <c r="F28" s="7" t="s">
        <v>1884</v>
      </c>
      <c r="G28" s="7">
        <v>3</v>
      </c>
      <c r="H28" s="7" t="s">
        <v>792</v>
      </c>
      <c r="I28" s="7" t="s">
        <v>550</v>
      </c>
      <c r="J28" s="7" t="s">
        <v>1256</v>
      </c>
      <c r="K28" s="118" t="s">
        <v>147</v>
      </c>
      <c r="L28" s="118" t="s">
        <v>148</v>
      </c>
      <c r="M28" s="119" t="s">
        <v>149</v>
      </c>
      <c r="N28" s="118" t="s">
        <v>150</v>
      </c>
      <c r="O28" s="4" t="s">
        <v>1520</v>
      </c>
      <c r="P28" s="3" t="str">
        <f>IF(基本情報登録!$D$10="","",IF(基本情報登録!$D$10=登録データ!F28,1,0))</f>
        <v/>
      </c>
      <c r="Q28" s="3" t="str">
        <f>IF(基本情報登録!$D$10="","",IF(基本情報登録!$D$10=登録データ!K28,1,0))</f>
        <v/>
      </c>
    </row>
    <row r="29" spans="1:17" x14ac:dyDescent="0.15">
      <c r="A29" s="7">
        <v>27</v>
      </c>
      <c r="B29" s="7" t="s">
        <v>787</v>
      </c>
      <c r="C29" s="7" t="s">
        <v>788</v>
      </c>
      <c r="D29" s="7" t="s">
        <v>1867</v>
      </c>
      <c r="E29" s="7" t="s">
        <v>1868</v>
      </c>
      <c r="F29" s="7" t="s">
        <v>1884</v>
      </c>
      <c r="G29" s="7">
        <v>3</v>
      </c>
      <c r="H29" s="7" t="s">
        <v>789</v>
      </c>
      <c r="I29" s="7" t="s">
        <v>790</v>
      </c>
      <c r="J29" s="7" t="s">
        <v>1326</v>
      </c>
      <c r="K29" s="118" t="s">
        <v>30</v>
      </c>
      <c r="L29" s="118" t="s">
        <v>31</v>
      </c>
      <c r="M29" s="119" t="s">
        <v>32</v>
      </c>
      <c r="N29" s="118" t="s">
        <v>33</v>
      </c>
      <c r="O29" s="4" t="s">
        <v>1523</v>
      </c>
      <c r="P29" s="3" t="str">
        <f>IF(基本情報登録!$D$10="","",IF(基本情報登録!$D$10=登録データ!F29,1,0))</f>
        <v/>
      </c>
      <c r="Q29" s="3" t="str">
        <f>IF(基本情報登録!$D$10="","",IF(基本情報登録!$D$10=登録データ!K29,1,0))</f>
        <v/>
      </c>
    </row>
    <row r="30" spans="1:17" x14ac:dyDescent="0.15">
      <c r="A30" s="7">
        <v>28</v>
      </c>
      <c r="B30" s="7" t="s">
        <v>793</v>
      </c>
      <c r="C30" s="7" t="s">
        <v>794</v>
      </c>
      <c r="D30" s="7" t="s">
        <v>1867</v>
      </c>
      <c r="E30" s="7" t="s">
        <v>1868</v>
      </c>
      <c r="F30" s="7" t="s">
        <v>1884</v>
      </c>
      <c r="G30" s="7">
        <v>3</v>
      </c>
      <c r="H30" s="7" t="s">
        <v>795</v>
      </c>
      <c r="I30" s="7" t="s">
        <v>472</v>
      </c>
      <c r="J30" s="7" t="s">
        <v>1331</v>
      </c>
      <c r="K30" s="118" t="s">
        <v>34</v>
      </c>
      <c r="L30" s="118" t="s">
        <v>35</v>
      </c>
      <c r="M30" s="119" t="s">
        <v>36</v>
      </c>
      <c r="N30" s="118" t="s">
        <v>37</v>
      </c>
      <c r="O30" s="4" t="s">
        <v>1523</v>
      </c>
      <c r="P30" s="3" t="str">
        <f>IF(基本情報登録!$D$10="","",IF(基本情報登録!$D$10=登録データ!F30,1,0))</f>
        <v/>
      </c>
      <c r="Q30" s="3" t="str">
        <f>IF(基本情報登録!$D$10="","",IF(基本情報登録!$D$10=登録データ!K30,1,0))</f>
        <v/>
      </c>
    </row>
    <row r="31" spans="1:17" x14ac:dyDescent="0.15">
      <c r="A31" s="7">
        <v>29</v>
      </c>
      <c r="B31" s="7" t="s">
        <v>481</v>
      </c>
      <c r="C31" s="7" t="s">
        <v>482</v>
      </c>
      <c r="D31" s="7" t="s">
        <v>1867</v>
      </c>
      <c r="E31" s="7" t="s">
        <v>1868</v>
      </c>
      <c r="F31" s="7" t="s">
        <v>1884</v>
      </c>
      <c r="G31" s="7">
        <v>4</v>
      </c>
      <c r="H31" s="7" t="s">
        <v>483</v>
      </c>
      <c r="I31" s="7" t="s">
        <v>484</v>
      </c>
      <c r="J31" s="7" t="s">
        <v>1273</v>
      </c>
      <c r="K31" s="118" t="s">
        <v>68</v>
      </c>
      <c r="L31" s="118" t="s">
        <v>69</v>
      </c>
      <c r="M31" s="119" t="s">
        <v>70</v>
      </c>
      <c r="N31" s="118" t="s">
        <v>1482</v>
      </c>
      <c r="O31" s="4" t="s">
        <v>1519</v>
      </c>
      <c r="P31" s="3" t="str">
        <f>IF(基本情報登録!$D$10="","",IF(基本情報登録!$D$10=登録データ!F31,1,0))</f>
        <v/>
      </c>
      <c r="Q31" s="3" t="str">
        <f>IF(基本情報登録!$D$10="","",IF(基本情報登録!$D$10=登録データ!K31,1,0))</f>
        <v/>
      </c>
    </row>
    <row r="32" spans="1:17" x14ac:dyDescent="0.15">
      <c r="A32" s="7">
        <v>30</v>
      </c>
      <c r="B32" s="7" t="s">
        <v>796</v>
      </c>
      <c r="C32" s="7" t="s">
        <v>797</v>
      </c>
      <c r="D32" s="7" t="s">
        <v>1867</v>
      </c>
      <c r="E32" s="7" t="s">
        <v>1868</v>
      </c>
      <c r="F32" s="7" t="s">
        <v>1884</v>
      </c>
      <c r="G32" s="7">
        <v>3</v>
      </c>
      <c r="H32" s="7" t="s">
        <v>726</v>
      </c>
      <c r="I32" s="7" t="s">
        <v>487</v>
      </c>
      <c r="J32" s="7" t="s">
        <v>1256</v>
      </c>
      <c r="K32" s="118" t="s">
        <v>898</v>
      </c>
      <c r="L32" s="118" t="s">
        <v>899</v>
      </c>
      <c r="M32" s="119" t="s">
        <v>900</v>
      </c>
      <c r="N32" s="118" t="s">
        <v>901</v>
      </c>
      <c r="O32" s="4" t="s">
        <v>1520</v>
      </c>
      <c r="P32" s="3" t="str">
        <f>IF(基本情報登録!$D$10="","",IF(基本情報登録!$D$10=登録データ!F32,1,0))</f>
        <v/>
      </c>
      <c r="Q32" s="3" t="str">
        <f>IF(基本情報登録!$D$10="","",IF(基本情報登録!$D$10=登録データ!K32,1,0))</f>
        <v/>
      </c>
    </row>
    <row r="33" spans="1:17" x14ac:dyDescent="0.15">
      <c r="A33" s="7">
        <v>31</v>
      </c>
      <c r="B33" s="7" t="s">
        <v>798</v>
      </c>
      <c r="C33" s="7" t="s">
        <v>799</v>
      </c>
      <c r="D33" s="7" t="s">
        <v>1867</v>
      </c>
      <c r="E33" s="7" t="s">
        <v>1868</v>
      </c>
      <c r="F33" s="7" t="s">
        <v>1884</v>
      </c>
      <c r="G33" s="7">
        <v>3</v>
      </c>
      <c r="H33" s="7" t="s">
        <v>800</v>
      </c>
      <c r="I33" s="7" t="s">
        <v>801</v>
      </c>
      <c r="J33" s="7" t="s">
        <v>1332</v>
      </c>
      <c r="K33" s="118" t="s">
        <v>338</v>
      </c>
      <c r="L33" s="118" t="s">
        <v>375</v>
      </c>
      <c r="M33" s="119" t="s">
        <v>902</v>
      </c>
      <c r="N33" s="118" t="s">
        <v>358</v>
      </c>
      <c r="O33" s="4" t="s">
        <v>1518</v>
      </c>
      <c r="P33" s="3" t="str">
        <f>IF(基本情報登録!$D$10="","",IF(基本情報登録!$D$10=登録データ!F33,1,0))</f>
        <v/>
      </c>
      <c r="Q33" s="3" t="str">
        <f>IF(基本情報登録!$D$10="","",IF(基本情報登録!$D$10=登録データ!K33,1,0))</f>
        <v/>
      </c>
    </row>
    <row r="34" spans="1:17" x14ac:dyDescent="0.15">
      <c r="A34" s="7">
        <v>32</v>
      </c>
      <c r="B34" s="7" t="s">
        <v>783</v>
      </c>
      <c r="C34" s="7" t="s">
        <v>784</v>
      </c>
      <c r="D34" s="7" t="s">
        <v>1867</v>
      </c>
      <c r="E34" s="7" t="s">
        <v>1868</v>
      </c>
      <c r="F34" s="7" t="s">
        <v>1884</v>
      </c>
      <c r="G34" s="7">
        <v>3</v>
      </c>
      <c r="H34" s="7" t="s">
        <v>785</v>
      </c>
      <c r="I34" s="7" t="s">
        <v>786</v>
      </c>
      <c r="J34" s="7" t="s">
        <v>1330</v>
      </c>
      <c r="K34" s="118" t="s">
        <v>103</v>
      </c>
      <c r="L34" s="118" t="s">
        <v>104</v>
      </c>
      <c r="M34" s="119" t="s">
        <v>105</v>
      </c>
      <c r="N34" s="118" t="s">
        <v>106</v>
      </c>
      <c r="O34" s="4" t="s">
        <v>1522</v>
      </c>
      <c r="P34" s="3" t="str">
        <f>IF(基本情報登録!$D$10="","",IF(基本情報登録!$D$10=登録データ!F34,1,0))</f>
        <v/>
      </c>
      <c r="Q34" s="3" t="str">
        <f>IF(基本情報登録!$D$10="","",IF(基本情報登録!$D$10=登録データ!K34,1,0))</f>
        <v/>
      </c>
    </row>
    <row r="35" spans="1:17" x14ac:dyDescent="0.15">
      <c r="A35" s="7">
        <v>33</v>
      </c>
      <c r="B35" s="7" t="s">
        <v>802</v>
      </c>
      <c r="C35" s="7" t="s">
        <v>803</v>
      </c>
      <c r="D35" s="7" t="s">
        <v>1867</v>
      </c>
      <c r="E35" s="7" t="s">
        <v>1868</v>
      </c>
      <c r="F35" s="7" t="s">
        <v>1884</v>
      </c>
      <c r="G35" s="7">
        <v>3</v>
      </c>
      <c r="H35" s="7" t="s">
        <v>804</v>
      </c>
      <c r="I35" s="7" t="s">
        <v>386</v>
      </c>
      <c r="J35" s="7" t="s">
        <v>1333</v>
      </c>
      <c r="K35" s="118" t="s">
        <v>40</v>
      </c>
      <c r="L35" s="118" t="s">
        <v>41</v>
      </c>
      <c r="M35" s="119" t="s">
        <v>42</v>
      </c>
      <c r="N35" s="118" t="s">
        <v>43</v>
      </c>
      <c r="O35" s="4" t="s">
        <v>1522</v>
      </c>
      <c r="P35" s="3" t="str">
        <f>IF(基本情報登録!$D$10="","",IF(基本情報登録!$D$10=登録データ!F35,1,0))</f>
        <v/>
      </c>
      <c r="Q35" s="3" t="str">
        <f>IF(基本情報登録!$D$10="","",IF(基本情報登録!$D$10=登録データ!K35,1,0))</f>
        <v/>
      </c>
    </row>
    <row r="36" spans="1:17" x14ac:dyDescent="0.15">
      <c r="A36" s="7">
        <v>34</v>
      </c>
      <c r="B36" s="7" t="s">
        <v>983</v>
      </c>
      <c r="C36" s="7" t="s">
        <v>1083</v>
      </c>
      <c r="D36" s="7" t="s">
        <v>1867</v>
      </c>
      <c r="E36" s="7" t="s">
        <v>1868</v>
      </c>
      <c r="F36" s="7" t="s">
        <v>1884</v>
      </c>
      <c r="G36" s="7">
        <v>2</v>
      </c>
      <c r="H36" s="7" t="s">
        <v>1185</v>
      </c>
      <c r="I36" s="7" t="s">
        <v>1407</v>
      </c>
      <c r="J36" s="7" t="s">
        <v>1238</v>
      </c>
      <c r="K36" s="118" t="s">
        <v>23</v>
      </c>
      <c r="L36" s="118" t="s">
        <v>24</v>
      </c>
      <c r="M36" s="119" t="s">
        <v>25</v>
      </c>
      <c r="N36" s="118" t="s">
        <v>1483</v>
      </c>
      <c r="O36" s="4" t="s">
        <v>1525</v>
      </c>
      <c r="P36" s="3" t="str">
        <f>IF(基本情報登録!$D$10="","",IF(基本情報登録!$D$10=登録データ!F36,1,0))</f>
        <v/>
      </c>
      <c r="Q36" s="3" t="str">
        <f>IF(基本情報登録!$D$10="","",IF(基本情報登録!$D$10=登録データ!K36,1,0))</f>
        <v/>
      </c>
    </row>
    <row r="37" spans="1:17" x14ac:dyDescent="0.15">
      <c r="A37" s="7">
        <v>35</v>
      </c>
      <c r="B37" s="7" t="s">
        <v>981</v>
      </c>
      <c r="C37" s="7" t="s">
        <v>1080</v>
      </c>
      <c r="D37" s="7" t="s">
        <v>1867</v>
      </c>
      <c r="E37" s="7" t="s">
        <v>1868</v>
      </c>
      <c r="F37" s="7" t="s">
        <v>1884</v>
      </c>
      <c r="G37" s="7">
        <v>2</v>
      </c>
      <c r="H37" s="7" t="s">
        <v>1183</v>
      </c>
      <c r="I37" s="7" t="s">
        <v>1404</v>
      </c>
      <c r="J37" s="7" t="s">
        <v>1391</v>
      </c>
      <c r="K37" s="118" t="s">
        <v>903</v>
      </c>
      <c r="L37" s="118" t="s">
        <v>904</v>
      </c>
      <c r="M37" s="119" t="s">
        <v>905</v>
      </c>
      <c r="N37" s="118" t="s">
        <v>1484</v>
      </c>
      <c r="O37" s="4" t="s">
        <v>1519</v>
      </c>
      <c r="P37" s="3" t="str">
        <f>IF(基本情報登録!$D$10="","",IF(基本情報登録!$D$10=登録データ!F37,1,0))</f>
        <v/>
      </c>
      <c r="Q37" s="3" t="str">
        <f>IF(基本情報登録!$D$10="","",IF(基本情報登録!$D$10=登録データ!K37,1,0))</f>
        <v/>
      </c>
    </row>
    <row r="38" spans="1:17" x14ac:dyDescent="0.15">
      <c r="A38" s="7">
        <v>36</v>
      </c>
      <c r="B38" s="7" t="s">
        <v>982</v>
      </c>
      <c r="C38" s="7" t="s">
        <v>1081</v>
      </c>
      <c r="D38" s="7" t="s">
        <v>1867</v>
      </c>
      <c r="E38" s="7" t="s">
        <v>1868</v>
      </c>
      <c r="F38" s="7" t="s">
        <v>1884</v>
      </c>
      <c r="G38" s="7">
        <v>2</v>
      </c>
      <c r="H38" s="7" t="s">
        <v>1184</v>
      </c>
      <c r="I38" s="7" t="s">
        <v>1405</v>
      </c>
      <c r="J38" s="7" t="s">
        <v>1369</v>
      </c>
      <c r="K38" s="118" t="s">
        <v>906</v>
      </c>
      <c r="L38" s="118" t="s">
        <v>907</v>
      </c>
      <c r="M38" s="119" t="s">
        <v>908</v>
      </c>
      <c r="N38" s="118" t="s">
        <v>909</v>
      </c>
      <c r="O38" s="4" t="s">
        <v>1519</v>
      </c>
      <c r="P38" s="3" t="str">
        <f>IF(基本情報登録!$D$10="","",IF(基本情報登録!$D$10=登録データ!F38,1,0))</f>
        <v/>
      </c>
      <c r="Q38" s="3" t="str">
        <f>IF(基本情報登録!$D$10="","",IF(基本情報登録!$D$10=登録データ!K38,1,0))</f>
        <v/>
      </c>
    </row>
    <row r="39" spans="1:17" x14ac:dyDescent="0.15">
      <c r="A39" s="7">
        <v>37</v>
      </c>
      <c r="B39" s="7" t="s">
        <v>469</v>
      </c>
      <c r="C39" s="7" t="s">
        <v>470</v>
      </c>
      <c r="D39" s="7" t="s">
        <v>1867</v>
      </c>
      <c r="E39" s="7" t="s">
        <v>1868</v>
      </c>
      <c r="F39" s="7" t="s">
        <v>1884</v>
      </c>
      <c r="G39" s="7">
        <v>4</v>
      </c>
      <c r="H39" s="7" t="s">
        <v>471</v>
      </c>
      <c r="I39" s="7" t="s">
        <v>472</v>
      </c>
      <c r="J39" s="7" t="s">
        <v>1252</v>
      </c>
      <c r="K39" s="118" t="s">
        <v>112</v>
      </c>
      <c r="L39" s="118" t="s">
        <v>113</v>
      </c>
      <c r="M39" s="119" t="s">
        <v>114</v>
      </c>
      <c r="N39" s="118" t="s">
        <v>115</v>
      </c>
      <c r="O39" s="4" t="s">
        <v>1518</v>
      </c>
      <c r="P39" s="3" t="str">
        <f>IF(基本情報登録!$D$10="","",IF(基本情報登録!$D$10=登録データ!F39,1,0))</f>
        <v/>
      </c>
      <c r="Q39" s="3" t="str">
        <f>IF(基本情報登録!$D$10="","",IF(基本情報登録!$D$10=登録データ!K39,1,0))</f>
        <v/>
      </c>
    </row>
    <row r="40" spans="1:17" x14ac:dyDescent="0.15">
      <c r="A40" s="7">
        <v>38</v>
      </c>
      <c r="B40" s="7" t="s">
        <v>1618</v>
      </c>
      <c r="C40" s="7" t="s">
        <v>1082</v>
      </c>
      <c r="D40" s="7" t="s">
        <v>1867</v>
      </c>
      <c r="E40" s="7" t="s">
        <v>1868</v>
      </c>
      <c r="F40" s="7" t="s">
        <v>1884</v>
      </c>
      <c r="G40" s="7">
        <v>2</v>
      </c>
      <c r="H40" s="7" t="s">
        <v>1886</v>
      </c>
      <c r="I40" s="7" t="s">
        <v>1406</v>
      </c>
      <c r="J40" s="7" t="s">
        <v>1271</v>
      </c>
      <c r="K40" s="118" t="s">
        <v>71</v>
      </c>
      <c r="L40" s="118" t="s">
        <v>72</v>
      </c>
      <c r="M40" s="119" t="s">
        <v>73</v>
      </c>
      <c r="N40" s="118" t="s">
        <v>74</v>
      </c>
      <c r="O40" s="4" t="s">
        <v>1519</v>
      </c>
      <c r="P40" s="3" t="str">
        <f>IF(基本情報登録!$D$10="","",IF(基本情報登録!$D$10=登録データ!F40,1,0))</f>
        <v/>
      </c>
      <c r="Q40" s="3" t="str">
        <f>IF(基本情報登録!$D$10="","",IF(基本情報登録!$D$10=登録データ!K40,1,0))</f>
        <v/>
      </c>
    </row>
    <row r="41" spans="1:17" x14ac:dyDescent="0.15">
      <c r="A41" s="7">
        <v>39</v>
      </c>
      <c r="B41" s="7" t="s">
        <v>1619</v>
      </c>
      <c r="C41" s="7" t="s">
        <v>1620</v>
      </c>
      <c r="D41" s="7" t="s">
        <v>1867</v>
      </c>
      <c r="E41" s="7" t="s">
        <v>1868</v>
      </c>
      <c r="F41" s="7" t="s">
        <v>1884</v>
      </c>
      <c r="G41" s="7">
        <v>1</v>
      </c>
      <c r="H41" s="7" t="s">
        <v>1887</v>
      </c>
      <c r="I41" s="7" t="s">
        <v>1888</v>
      </c>
      <c r="J41" s="7" t="s">
        <v>1429</v>
      </c>
      <c r="K41" s="118" t="s">
        <v>44</v>
      </c>
      <c r="L41" s="118" t="s">
        <v>45</v>
      </c>
      <c r="M41" s="119" t="s">
        <v>46</v>
      </c>
      <c r="N41" s="118" t="s">
        <v>47</v>
      </c>
      <c r="O41" s="4" t="s">
        <v>1522</v>
      </c>
      <c r="P41" s="3" t="str">
        <f>IF(基本情報登録!$D$10="","",IF(基本情報登録!$D$10=登録データ!F41,1,0))</f>
        <v/>
      </c>
      <c r="Q41" s="3" t="str">
        <f>IF(基本情報登録!$D$10="","",IF(基本情報登録!$D$10=登録データ!K41,1,0))</f>
        <v/>
      </c>
    </row>
    <row r="42" spans="1:17" x14ac:dyDescent="0.15">
      <c r="A42" s="7">
        <v>40</v>
      </c>
      <c r="B42" s="7" t="s">
        <v>980</v>
      </c>
      <c r="C42" s="7" t="s">
        <v>1079</v>
      </c>
      <c r="D42" s="7" t="s">
        <v>1867</v>
      </c>
      <c r="E42" s="7" t="s">
        <v>1868</v>
      </c>
      <c r="F42" s="7" t="s">
        <v>1889</v>
      </c>
      <c r="G42" s="7">
        <v>3</v>
      </c>
      <c r="H42" s="7" t="s">
        <v>827</v>
      </c>
      <c r="I42" s="7" t="s">
        <v>1402</v>
      </c>
      <c r="J42" s="7" t="s">
        <v>1403</v>
      </c>
      <c r="K42" s="118" t="s">
        <v>372</v>
      </c>
      <c r="L42" s="118" t="s">
        <v>373</v>
      </c>
      <c r="M42" s="119" t="s">
        <v>910</v>
      </c>
      <c r="N42" s="118" t="s">
        <v>374</v>
      </c>
      <c r="O42" s="4" t="s">
        <v>1518</v>
      </c>
      <c r="P42" s="3" t="str">
        <f>IF(基本情報登録!$D$10="","",IF(基本情報登録!$D$10=登録データ!F42,1,0))</f>
        <v/>
      </c>
      <c r="Q42" s="3" t="str">
        <f>IF(基本情報登録!$D$10="","",IF(基本情報登録!$D$10=登録データ!K42,1,0))</f>
        <v/>
      </c>
    </row>
    <row r="43" spans="1:17" x14ac:dyDescent="0.15">
      <c r="A43" s="7">
        <v>41</v>
      </c>
      <c r="B43" s="7" t="s">
        <v>979</v>
      </c>
      <c r="C43" s="7" t="s">
        <v>1078</v>
      </c>
      <c r="D43" s="7" t="s">
        <v>1867</v>
      </c>
      <c r="E43" s="7" t="s">
        <v>1868</v>
      </c>
      <c r="F43" s="7" t="s">
        <v>1889</v>
      </c>
      <c r="G43" s="7">
        <v>4</v>
      </c>
      <c r="H43" s="7" t="s">
        <v>462</v>
      </c>
      <c r="I43" s="7" t="s">
        <v>410</v>
      </c>
      <c r="J43" s="7" t="s">
        <v>1401</v>
      </c>
      <c r="K43" s="118" t="s">
        <v>116</v>
      </c>
      <c r="L43" s="118" t="s">
        <v>117</v>
      </c>
      <c r="M43" s="119" t="s">
        <v>118</v>
      </c>
      <c r="N43" s="118" t="s">
        <v>119</v>
      </c>
      <c r="O43" s="4" t="s">
        <v>1518</v>
      </c>
      <c r="P43" s="3" t="str">
        <f>IF(基本情報登録!$D$10="","",IF(基本情報登録!$D$10=登録データ!F43,1,0))</f>
        <v/>
      </c>
      <c r="Q43" s="3" t="str">
        <f>IF(基本情報登録!$D$10="","",IF(基本情報登録!$D$10=登録データ!K43,1,0))</f>
        <v/>
      </c>
    </row>
    <row r="44" spans="1:17" x14ac:dyDescent="0.15">
      <c r="A44" s="7">
        <v>42</v>
      </c>
      <c r="B44" s="7" t="s">
        <v>1621</v>
      </c>
      <c r="C44" s="7" t="s">
        <v>1128</v>
      </c>
      <c r="D44" s="7" t="s">
        <v>1867</v>
      </c>
      <c r="E44" s="7" t="s">
        <v>1868</v>
      </c>
      <c r="F44" s="7" t="s">
        <v>1889</v>
      </c>
      <c r="G44" s="7">
        <v>2</v>
      </c>
      <c r="H44" s="7" t="s">
        <v>1223</v>
      </c>
      <c r="I44" s="7" t="s">
        <v>1470</v>
      </c>
      <c r="J44" s="7" t="s">
        <v>1471</v>
      </c>
      <c r="K44" s="118" t="s">
        <v>127</v>
      </c>
      <c r="L44" s="118" t="s">
        <v>128</v>
      </c>
      <c r="M44" s="119" t="s">
        <v>129</v>
      </c>
      <c r="N44" s="118" t="s">
        <v>130</v>
      </c>
      <c r="O44" s="4" t="s">
        <v>1525</v>
      </c>
      <c r="P44" s="3" t="str">
        <f>IF(基本情報登録!$D$10="","",IF(基本情報登録!$D$10=登録データ!F44,1,0))</f>
        <v/>
      </c>
      <c r="Q44" s="3" t="str">
        <f>IF(基本情報登録!$D$10="","",IF(基本情報登録!$D$10=登録データ!K44,1,0))</f>
        <v/>
      </c>
    </row>
    <row r="45" spans="1:17" x14ac:dyDescent="0.15">
      <c r="A45" s="7">
        <v>43</v>
      </c>
      <c r="B45" s="7" t="s">
        <v>1507</v>
      </c>
      <c r="C45" s="7" t="s">
        <v>1508</v>
      </c>
      <c r="D45" s="7" t="s">
        <v>1867</v>
      </c>
      <c r="E45" s="7" t="s">
        <v>1868</v>
      </c>
      <c r="F45" s="7" t="s">
        <v>1889</v>
      </c>
      <c r="G45" s="7">
        <v>4</v>
      </c>
      <c r="H45" s="7" t="s">
        <v>1510</v>
      </c>
      <c r="I45" s="7" t="s">
        <v>1512</v>
      </c>
      <c r="J45" s="7" t="s">
        <v>1513</v>
      </c>
      <c r="K45" s="118" t="s">
        <v>911</v>
      </c>
      <c r="L45" s="118" t="s">
        <v>912</v>
      </c>
      <c r="M45" s="119" t="s">
        <v>913</v>
      </c>
      <c r="N45" s="118" t="s">
        <v>914</v>
      </c>
      <c r="O45" s="4" t="s">
        <v>1518</v>
      </c>
      <c r="P45" s="3" t="str">
        <f>IF(基本情報登録!$D$10="","",IF(基本情報登録!$D$10=登録データ!F45,1,0))</f>
        <v/>
      </c>
      <c r="Q45" s="3" t="str">
        <f>IF(基本情報登録!$D$10="","",IF(基本情報登録!$D$10=登録データ!K45,1,0))</f>
        <v/>
      </c>
    </row>
    <row r="46" spans="1:17" x14ac:dyDescent="0.15">
      <c r="A46" s="7">
        <v>44</v>
      </c>
      <c r="B46" s="7" t="s">
        <v>356</v>
      </c>
      <c r="C46" s="7" t="s">
        <v>357</v>
      </c>
      <c r="D46" s="7" t="s">
        <v>1867</v>
      </c>
      <c r="E46" s="7" t="s">
        <v>1868</v>
      </c>
      <c r="F46" s="7" t="s">
        <v>1890</v>
      </c>
      <c r="G46" s="7" t="s">
        <v>1891</v>
      </c>
      <c r="H46" s="7" t="s">
        <v>485</v>
      </c>
      <c r="I46" s="7" t="s">
        <v>486</v>
      </c>
      <c r="J46" s="7" t="s">
        <v>1314</v>
      </c>
      <c r="K46" s="118" t="s">
        <v>159</v>
      </c>
      <c r="L46" s="118" t="s">
        <v>160</v>
      </c>
      <c r="M46" s="119" t="s">
        <v>161</v>
      </c>
      <c r="N46" s="118" t="s">
        <v>162</v>
      </c>
      <c r="O46" s="4" t="s">
        <v>1523</v>
      </c>
      <c r="P46" s="3" t="str">
        <f>IF(基本情報登録!$D$10="","",IF(基本情報登録!$D$10=登録データ!F46,1,0))</f>
        <v/>
      </c>
      <c r="Q46" s="3" t="str">
        <f>IF(基本情報登録!$D$10="","",IF(基本情報登録!$D$10=登録データ!K46,1,0))</f>
        <v/>
      </c>
    </row>
    <row r="47" spans="1:17" x14ac:dyDescent="0.15">
      <c r="A47" s="7">
        <v>45</v>
      </c>
      <c r="B47" s="7" t="s">
        <v>1021</v>
      </c>
      <c r="C47" s="7" t="s">
        <v>1124</v>
      </c>
      <c r="D47" s="7" t="s">
        <v>1867</v>
      </c>
      <c r="E47" s="7" t="s">
        <v>1868</v>
      </c>
      <c r="F47" s="7" t="s">
        <v>1890</v>
      </c>
      <c r="G47" s="7">
        <v>4</v>
      </c>
      <c r="H47" s="7" t="s">
        <v>1219</v>
      </c>
      <c r="I47" s="7" t="s">
        <v>486</v>
      </c>
      <c r="J47" s="7" t="s">
        <v>1347</v>
      </c>
      <c r="K47" s="126" t="s">
        <v>1485</v>
      </c>
      <c r="L47" s="3" t="s">
        <v>1486</v>
      </c>
      <c r="M47" s="127" t="s">
        <v>1487</v>
      </c>
      <c r="N47" s="117" t="s">
        <v>1488</v>
      </c>
      <c r="O47" s="4" t="s">
        <v>1519</v>
      </c>
      <c r="P47" s="3" t="str">
        <f>IF(基本情報登録!$D$10="","",IF(基本情報登録!$D$10=登録データ!F47,1,0))</f>
        <v/>
      </c>
      <c r="Q47" s="3" t="str">
        <f>IF(基本情報登録!$D$10="","",IF(基本情報登録!$D$10=登録データ!K47,1,0))</f>
        <v/>
      </c>
    </row>
    <row r="48" spans="1:17" x14ac:dyDescent="0.15">
      <c r="A48" s="7">
        <v>46</v>
      </c>
      <c r="B48" s="7" t="s">
        <v>488</v>
      </c>
      <c r="C48" s="7" t="s">
        <v>489</v>
      </c>
      <c r="D48" s="7" t="s">
        <v>1867</v>
      </c>
      <c r="E48" s="7" t="s">
        <v>1868</v>
      </c>
      <c r="F48" s="7" t="s">
        <v>1890</v>
      </c>
      <c r="G48" s="7">
        <v>4</v>
      </c>
      <c r="H48" s="7" t="s">
        <v>490</v>
      </c>
      <c r="I48" s="7" t="s">
        <v>491</v>
      </c>
      <c r="J48" s="7" t="s">
        <v>1265</v>
      </c>
      <c r="K48" s="126" t="s">
        <v>1489</v>
      </c>
      <c r="L48" s="3" t="s">
        <v>1490</v>
      </c>
      <c r="M48" s="127" t="s">
        <v>1491</v>
      </c>
      <c r="N48" s="117" t="s">
        <v>1492</v>
      </c>
      <c r="O48" s="4" t="s">
        <v>1519</v>
      </c>
      <c r="P48" s="3" t="str">
        <f>IF(基本情報登録!$D$10="","",IF(基本情報登録!$D$10=登録データ!F48,1,0))</f>
        <v/>
      </c>
      <c r="Q48" s="3" t="str">
        <f>IF(基本情報登録!$D$10="","",IF(基本情報登録!$D$10=登録データ!K48,1,0))</f>
        <v/>
      </c>
    </row>
    <row r="49" spans="1:18" x14ac:dyDescent="0.15">
      <c r="A49" s="7">
        <v>47</v>
      </c>
      <c r="B49" s="7" t="s">
        <v>848</v>
      </c>
      <c r="C49" s="7" t="s">
        <v>849</v>
      </c>
      <c r="D49" s="7" t="s">
        <v>1867</v>
      </c>
      <c r="E49" s="7" t="s">
        <v>1868</v>
      </c>
      <c r="F49" s="7" t="s">
        <v>1890</v>
      </c>
      <c r="G49" s="7">
        <v>3</v>
      </c>
      <c r="H49" s="7" t="s">
        <v>645</v>
      </c>
      <c r="I49" s="7" t="s">
        <v>438</v>
      </c>
      <c r="J49" s="7" t="s">
        <v>1310</v>
      </c>
      <c r="K49" s="126" t="s">
        <v>1493</v>
      </c>
      <c r="L49" s="3" t="s">
        <v>1494</v>
      </c>
      <c r="M49" s="127" t="s">
        <v>1495</v>
      </c>
      <c r="N49" s="117" t="s">
        <v>1496</v>
      </c>
      <c r="O49" s="4" t="s">
        <v>1519</v>
      </c>
      <c r="P49" s="3" t="str">
        <f>IF(基本情報登録!$D$10="","",IF(基本情報登録!$D$10=登録データ!F49,1,0))</f>
        <v/>
      </c>
      <c r="Q49" s="3" t="str">
        <f>IF(基本情報登録!$D$10="","",IF(基本情報登録!$D$10=登録データ!K49,1,0))</f>
        <v/>
      </c>
    </row>
    <row r="50" spans="1:18" x14ac:dyDescent="0.15">
      <c r="A50" s="7">
        <v>48</v>
      </c>
      <c r="B50" s="7" t="s">
        <v>765</v>
      </c>
      <c r="C50" s="7" t="s">
        <v>766</v>
      </c>
      <c r="D50" s="7" t="s">
        <v>1867</v>
      </c>
      <c r="E50" s="7" t="s">
        <v>1868</v>
      </c>
      <c r="F50" s="7" t="s">
        <v>1890</v>
      </c>
      <c r="G50" s="7">
        <v>3</v>
      </c>
      <c r="H50" s="7" t="s">
        <v>767</v>
      </c>
      <c r="I50" s="7" t="s">
        <v>405</v>
      </c>
      <c r="J50" s="7" t="s">
        <v>1255</v>
      </c>
      <c r="K50" s="126" t="s">
        <v>1497</v>
      </c>
      <c r="L50" s="3" t="s">
        <v>1498</v>
      </c>
      <c r="M50" s="127" t="s">
        <v>1499</v>
      </c>
      <c r="N50" s="117" t="s">
        <v>1500</v>
      </c>
      <c r="O50" s="4" t="s">
        <v>1520</v>
      </c>
      <c r="P50" s="3" t="str">
        <f>IF(基本情報登録!$D$10="","",IF(基本情報登録!$D$10=登録データ!F50,1,0))</f>
        <v/>
      </c>
      <c r="Q50" s="3" t="str">
        <f>IF(基本情報登録!$D$10="","",IF(基本情報登録!$D$10=登録データ!K50,1,0))</f>
        <v/>
      </c>
    </row>
    <row r="51" spans="1:18" x14ac:dyDescent="0.15">
      <c r="A51" s="7">
        <v>49</v>
      </c>
      <c r="B51" s="7" t="s">
        <v>1020</v>
      </c>
      <c r="C51" s="7" t="s">
        <v>1123</v>
      </c>
      <c r="D51" s="7" t="s">
        <v>1867</v>
      </c>
      <c r="E51" s="7" t="s">
        <v>1868</v>
      </c>
      <c r="F51" s="7" t="s">
        <v>1890</v>
      </c>
      <c r="G51" s="7">
        <v>2</v>
      </c>
      <c r="H51" s="7" t="s">
        <v>1218</v>
      </c>
      <c r="I51" s="7" t="s">
        <v>1467</v>
      </c>
      <c r="J51" s="7" t="s">
        <v>1324</v>
      </c>
      <c r="K51" s="126" t="s">
        <v>1501</v>
      </c>
      <c r="L51" s="3" t="s">
        <v>1502</v>
      </c>
      <c r="M51" s="127" t="s">
        <v>1503</v>
      </c>
      <c r="N51" s="117" t="s">
        <v>1504</v>
      </c>
      <c r="O51" s="4" t="s">
        <v>1524</v>
      </c>
      <c r="P51" s="3" t="str">
        <f>IF(基本情報登録!$D$10="","",IF(基本情報登録!$D$10=登録データ!F51,1,0))</f>
        <v/>
      </c>
      <c r="Q51" s="3" t="str">
        <f>IF(基本情報登録!$D$10="","",IF(基本情報登録!$D$10=登録データ!K51,1,0))</f>
        <v/>
      </c>
    </row>
    <row r="52" spans="1:18" x14ac:dyDescent="0.15">
      <c r="A52" s="7">
        <v>50</v>
      </c>
      <c r="B52" s="7" t="s">
        <v>805</v>
      </c>
      <c r="C52" s="7" t="s">
        <v>806</v>
      </c>
      <c r="D52" s="7" t="s">
        <v>1867</v>
      </c>
      <c r="E52" s="7" t="s">
        <v>1868</v>
      </c>
      <c r="F52" s="7" t="s">
        <v>1890</v>
      </c>
      <c r="G52" s="7">
        <v>3</v>
      </c>
      <c r="H52" s="7" t="s">
        <v>753</v>
      </c>
      <c r="I52" s="7" t="s">
        <v>418</v>
      </c>
      <c r="J52" s="7" t="s">
        <v>1389</v>
      </c>
      <c r="K52" s="126" t="s">
        <v>1526</v>
      </c>
      <c r="L52" s="3" t="s">
        <v>1527</v>
      </c>
      <c r="M52">
        <v>592296</v>
      </c>
      <c r="N52" s="117" t="s">
        <v>1528</v>
      </c>
      <c r="O52">
        <v>46</v>
      </c>
      <c r="P52" s="3" t="str">
        <f>IF(基本情報登録!$D$10="","",IF(基本情報登録!$D$10=登録データ!F52,1,0))</f>
        <v/>
      </c>
      <c r="Q52" s="3"/>
    </row>
    <row r="53" spans="1:18" x14ac:dyDescent="0.15">
      <c r="A53" s="7">
        <v>51</v>
      </c>
      <c r="B53" s="7" t="s">
        <v>647</v>
      </c>
      <c r="C53" s="7" t="s">
        <v>648</v>
      </c>
      <c r="D53" s="7" t="s">
        <v>1867</v>
      </c>
      <c r="E53" s="7" t="s">
        <v>1868</v>
      </c>
      <c r="F53" s="7" t="s">
        <v>1892</v>
      </c>
      <c r="G53" s="7">
        <v>3</v>
      </c>
      <c r="H53" s="7" t="s">
        <v>649</v>
      </c>
      <c r="I53" s="7" t="s">
        <v>650</v>
      </c>
      <c r="J53" s="7" t="s">
        <v>1259</v>
      </c>
      <c r="K53" s="126" t="s">
        <v>1529</v>
      </c>
      <c r="L53" s="3" t="s">
        <v>1530</v>
      </c>
      <c r="M53">
        <v>692296</v>
      </c>
      <c r="N53" s="117" t="s">
        <v>1531</v>
      </c>
      <c r="O53">
        <v>46</v>
      </c>
      <c r="P53" s="3" t="str">
        <f>IF(基本情報登録!$D$10="","",IF(基本情報登録!$D$10=登録データ!F53,1,0))</f>
        <v/>
      </c>
      <c r="Q53" s="3"/>
    </row>
    <row r="54" spans="1:18" x14ac:dyDescent="0.15">
      <c r="A54" s="7">
        <v>52</v>
      </c>
      <c r="B54" s="7" t="s">
        <v>507</v>
      </c>
      <c r="C54" s="7" t="s">
        <v>508</v>
      </c>
      <c r="D54" s="7" t="s">
        <v>1867</v>
      </c>
      <c r="E54" s="7" t="s">
        <v>1868</v>
      </c>
      <c r="F54" s="7" t="s">
        <v>1892</v>
      </c>
      <c r="G54" s="7">
        <v>4</v>
      </c>
      <c r="H54" s="7" t="s">
        <v>509</v>
      </c>
      <c r="I54" s="7" t="s">
        <v>510</v>
      </c>
      <c r="J54" s="7" t="s">
        <v>1237</v>
      </c>
      <c r="K54" s="126" t="s">
        <v>1532</v>
      </c>
      <c r="L54" s="3" t="s">
        <v>1533</v>
      </c>
      <c r="M54">
        <v>792296</v>
      </c>
      <c r="N54" s="117" t="s">
        <v>1534</v>
      </c>
      <c r="O54">
        <v>46</v>
      </c>
      <c r="P54" s="3" t="str">
        <f>IF(基本情報登録!$D$10="","",IF(基本情報登録!$D$10=登録データ!F54,1,0))</f>
        <v/>
      </c>
      <c r="Q54" s="3"/>
    </row>
    <row r="55" spans="1:18" x14ac:dyDescent="0.15">
      <c r="A55" s="7">
        <v>53</v>
      </c>
      <c r="B55" s="7" t="s">
        <v>543</v>
      </c>
      <c r="C55" s="7" t="s">
        <v>544</v>
      </c>
      <c r="D55" s="7" t="s">
        <v>1867</v>
      </c>
      <c r="E55" s="7" t="s">
        <v>1868</v>
      </c>
      <c r="F55" s="7" t="s">
        <v>1892</v>
      </c>
      <c r="G55" s="7">
        <v>4</v>
      </c>
      <c r="H55" s="7" t="s">
        <v>545</v>
      </c>
      <c r="I55" s="7" t="s">
        <v>546</v>
      </c>
      <c r="J55" s="7" t="s">
        <v>1258</v>
      </c>
      <c r="K55" s="126" t="s">
        <v>1535</v>
      </c>
      <c r="L55" s="3" t="s">
        <v>1536</v>
      </c>
      <c r="M55">
        <v>592292</v>
      </c>
      <c r="N55" s="117" t="s">
        <v>1537</v>
      </c>
      <c r="O55">
        <v>44</v>
      </c>
      <c r="P55" s="3" t="str">
        <f>IF(基本情報登録!$D$10="","",IF(基本情報登録!$D$10=登録データ!F55,1,0))</f>
        <v/>
      </c>
      <c r="Q55" s="3"/>
    </row>
    <row r="56" spans="1:18" x14ac:dyDescent="0.15">
      <c r="A56" s="7">
        <v>54</v>
      </c>
      <c r="B56" s="7" t="s">
        <v>551</v>
      </c>
      <c r="C56" s="7" t="s">
        <v>552</v>
      </c>
      <c r="D56" s="7" t="s">
        <v>1867</v>
      </c>
      <c r="E56" s="7" t="s">
        <v>1868</v>
      </c>
      <c r="F56" s="7" t="s">
        <v>1892</v>
      </c>
      <c r="G56" s="7">
        <v>4</v>
      </c>
      <c r="H56" s="7" t="s">
        <v>553</v>
      </c>
      <c r="I56" s="7" t="s">
        <v>554</v>
      </c>
      <c r="J56" s="7" t="s">
        <v>1379</v>
      </c>
      <c r="K56" s="126" t="s">
        <v>1538</v>
      </c>
      <c r="L56" s="3" t="s">
        <v>1539</v>
      </c>
      <c r="M56">
        <v>692292</v>
      </c>
      <c r="N56" s="117" t="s">
        <v>1540</v>
      </c>
      <c r="O56">
        <v>44</v>
      </c>
      <c r="P56" s="3" t="str">
        <f>IF(基本情報登録!$D$10="","",IF(基本情報登録!$D$10=登録データ!F56,1,0))</f>
        <v/>
      </c>
      <c r="Q56" s="3"/>
    </row>
    <row r="57" spans="1:18" x14ac:dyDescent="0.15">
      <c r="A57" s="7">
        <v>55</v>
      </c>
      <c r="B57" s="7" t="s">
        <v>515</v>
      </c>
      <c r="C57" s="7" t="s">
        <v>516</v>
      </c>
      <c r="D57" s="7" t="s">
        <v>1867</v>
      </c>
      <c r="E57" s="7" t="s">
        <v>1868</v>
      </c>
      <c r="F57" s="7" t="s">
        <v>1892</v>
      </c>
      <c r="G57" s="7">
        <v>4</v>
      </c>
      <c r="H57" s="7" t="s">
        <v>385</v>
      </c>
      <c r="I57" s="7" t="s">
        <v>517</v>
      </c>
      <c r="J57" s="7" t="s">
        <v>1272</v>
      </c>
      <c r="K57" s="126" t="s">
        <v>1541</v>
      </c>
      <c r="L57" s="3" t="s">
        <v>1542</v>
      </c>
      <c r="M57">
        <v>792292</v>
      </c>
      <c r="N57" s="117" t="s">
        <v>1543</v>
      </c>
      <c r="O57">
        <v>44</v>
      </c>
      <c r="P57" s="3" t="str">
        <f>IF(基本情報登録!$D$10="","",IF(基本情報登録!$D$10=登録データ!F57,1,0))</f>
        <v/>
      </c>
      <c r="Q57" s="3"/>
    </row>
    <row r="58" spans="1:18" x14ac:dyDescent="0.15">
      <c r="A58" s="7">
        <v>56</v>
      </c>
      <c r="B58" s="7" t="s">
        <v>522</v>
      </c>
      <c r="C58" s="7" t="s">
        <v>523</v>
      </c>
      <c r="D58" s="7" t="s">
        <v>1867</v>
      </c>
      <c r="E58" s="7" t="s">
        <v>1868</v>
      </c>
      <c r="F58" s="7" t="s">
        <v>1892</v>
      </c>
      <c r="G58" s="7">
        <v>4</v>
      </c>
      <c r="H58" s="7" t="s">
        <v>524</v>
      </c>
      <c r="I58" s="7" t="s">
        <v>525</v>
      </c>
      <c r="J58" s="7" t="s">
        <v>1270</v>
      </c>
      <c r="K58" s="126" t="s">
        <v>1544</v>
      </c>
      <c r="L58" s="3" t="s">
        <v>1545</v>
      </c>
      <c r="M58">
        <v>592283</v>
      </c>
      <c r="N58" s="117" t="s">
        <v>1546</v>
      </c>
      <c r="O58">
        <v>40</v>
      </c>
      <c r="P58" s="3" t="str">
        <f>IF(基本情報登録!$D$10="","",IF(基本情報登録!$D$10=登録データ!F58,1,0))</f>
        <v/>
      </c>
      <c r="Q58" s="6">
        <f>SUM(Q3:Q57)</f>
        <v>0</v>
      </c>
      <c r="R58" t="s">
        <v>163</v>
      </c>
    </row>
    <row r="59" spans="1:18" x14ac:dyDescent="0.15">
      <c r="A59" s="7">
        <v>57</v>
      </c>
      <c r="B59" s="7" t="s">
        <v>539</v>
      </c>
      <c r="C59" s="7" t="s">
        <v>540</v>
      </c>
      <c r="D59" s="7" t="s">
        <v>1867</v>
      </c>
      <c r="E59" s="7" t="s">
        <v>1868</v>
      </c>
      <c r="F59" s="7" t="s">
        <v>1892</v>
      </c>
      <c r="G59" s="7">
        <v>4</v>
      </c>
      <c r="H59" s="7" t="s">
        <v>541</v>
      </c>
      <c r="I59" s="7" t="s">
        <v>542</v>
      </c>
      <c r="J59" s="7" t="s">
        <v>1255</v>
      </c>
      <c r="K59" s="126" t="s">
        <v>1547</v>
      </c>
      <c r="L59" s="3" t="s">
        <v>1548</v>
      </c>
      <c r="M59">
        <v>692283</v>
      </c>
      <c r="N59" s="117" t="s">
        <v>1549</v>
      </c>
      <c r="O59">
        <v>40</v>
      </c>
      <c r="P59" s="3" t="str">
        <f>IF(基本情報登録!$D$10="","",IF(基本情報登録!$D$10=登録データ!F59,1,0))</f>
        <v/>
      </c>
    </row>
    <row r="60" spans="1:18" x14ac:dyDescent="0.15">
      <c r="A60" s="7">
        <v>58</v>
      </c>
      <c r="B60" s="7" t="s">
        <v>560</v>
      </c>
      <c r="C60" s="7" t="s">
        <v>561</v>
      </c>
      <c r="D60" s="7" t="s">
        <v>1867</v>
      </c>
      <c r="E60" s="7" t="s">
        <v>1868</v>
      </c>
      <c r="F60" s="7" t="s">
        <v>1892</v>
      </c>
      <c r="G60" s="7">
        <v>4</v>
      </c>
      <c r="H60" s="7" t="s">
        <v>562</v>
      </c>
      <c r="I60" s="7" t="s">
        <v>563</v>
      </c>
      <c r="J60" s="7" t="s">
        <v>1235</v>
      </c>
      <c r="K60" s="126" t="s">
        <v>1550</v>
      </c>
      <c r="L60" s="3" t="s">
        <v>1551</v>
      </c>
      <c r="M60">
        <v>792283</v>
      </c>
      <c r="N60" s="117" t="s">
        <v>1552</v>
      </c>
      <c r="O60">
        <v>40</v>
      </c>
      <c r="P60" s="3" t="str">
        <f>IF(基本情報登録!$D$10="","",IF(基本情報登録!$D$10=登録データ!F60,1,0))</f>
        <v/>
      </c>
    </row>
    <row r="61" spans="1:18" x14ac:dyDescent="0.15">
      <c r="A61" s="7">
        <v>59</v>
      </c>
      <c r="B61" s="7" t="s">
        <v>518</v>
      </c>
      <c r="C61" s="7" t="s">
        <v>519</v>
      </c>
      <c r="D61" s="7" t="s">
        <v>1867</v>
      </c>
      <c r="E61" s="7" t="s">
        <v>1868</v>
      </c>
      <c r="F61" s="7" t="s">
        <v>1892</v>
      </c>
      <c r="G61" s="7">
        <v>4</v>
      </c>
      <c r="H61" s="7" t="s">
        <v>520</v>
      </c>
      <c r="I61" s="7" t="s">
        <v>521</v>
      </c>
      <c r="J61" s="7" t="s">
        <v>1263</v>
      </c>
      <c r="K61" s="126" t="s">
        <v>1576</v>
      </c>
      <c r="L61" s="3" t="s">
        <v>1577</v>
      </c>
      <c r="M61">
        <v>590069</v>
      </c>
      <c r="N61" s="117" t="s">
        <v>1578</v>
      </c>
      <c r="O61">
        <v>40</v>
      </c>
      <c r="P61" s="3" t="str">
        <f>IF(基本情報登録!$D$10="","",IF(基本情報登録!$D$10=登録データ!F61,1,0))</f>
        <v/>
      </c>
    </row>
    <row r="62" spans="1:18" x14ac:dyDescent="0.15">
      <c r="A62" s="7">
        <v>60</v>
      </c>
      <c r="B62" s="7" t="s">
        <v>532</v>
      </c>
      <c r="C62" s="7" t="s">
        <v>533</v>
      </c>
      <c r="D62" s="7" t="s">
        <v>1867</v>
      </c>
      <c r="E62" s="7" t="s">
        <v>1868</v>
      </c>
      <c r="F62" s="7" t="s">
        <v>1892</v>
      </c>
      <c r="G62" s="7">
        <v>4</v>
      </c>
      <c r="H62" s="7" t="s">
        <v>534</v>
      </c>
      <c r="I62" s="7" t="s">
        <v>535</v>
      </c>
      <c r="J62" s="7" t="s">
        <v>1269</v>
      </c>
      <c r="K62" s="126" t="s">
        <v>1579</v>
      </c>
      <c r="L62" s="3" t="s">
        <v>1580</v>
      </c>
      <c r="M62">
        <v>690069</v>
      </c>
      <c r="N62" s="117" t="s">
        <v>1581</v>
      </c>
      <c r="O62">
        <v>40</v>
      </c>
      <c r="P62" s="3" t="str">
        <f>IF(基本情報登録!$D$10="","",IF(基本情報登録!$D$10=登録データ!F62,1,0))</f>
        <v/>
      </c>
    </row>
    <row r="63" spans="1:18" x14ac:dyDescent="0.15">
      <c r="A63" s="7">
        <v>61</v>
      </c>
      <c r="B63" s="7" t="s">
        <v>556</v>
      </c>
      <c r="C63" s="7" t="s">
        <v>557</v>
      </c>
      <c r="D63" s="7" t="s">
        <v>1867</v>
      </c>
      <c r="E63" s="7" t="s">
        <v>1868</v>
      </c>
      <c r="F63" s="7" t="s">
        <v>1892</v>
      </c>
      <c r="G63" s="7">
        <v>4</v>
      </c>
      <c r="H63" s="7" t="s">
        <v>558</v>
      </c>
      <c r="I63" s="7" t="s">
        <v>559</v>
      </c>
      <c r="J63" s="7" t="s">
        <v>1250</v>
      </c>
      <c r="K63" s="126" t="s">
        <v>1582</v>
      </c>
      <c r="L63" s="3" t="s">
        <v>1583</v>
      </c>
      <c r="M63">
        <v>790069</v>
      </c>
      <c r="N63" s="117" t="s">
        <v>1584</v>
      </c>
      <c r="O63">
        <v>40</v>
      </c>
      <c r="P63" s="3" t="str">
        <f>IF(基本情報登録!$D$10="","",IF(基本情報登録!$D$10=登録データ!F63,1,0))</f>
        <v/>
      </c>
    </row>
    <row r="64" spans="1:18" x14ac:dyDescent="0.15">
      <c r="A64" s="7">
        <v>62</v>
      </c>
      <c r="B64" s="7" t="s">
        <v>536</v>
      </c>
      <c r="C64" s="7" t="s">
        <v>537</v>
      </c>
      <c r="D64" s="7" t="s">
        <v>1867</v>
      </c>
      <c r="E64" s="7" t="s">
        <v>1868</v>
      </c>
      <c r="F64" s="7" t="s">
        <v>1892</v>
      </c>
      <c r="G64" s="7">
        <v>4</v>
      </c>
      <c r="H64" s="7" t="s">
        <v>538</v>
      </c>
      <c r="I64" s="7" t="s">
        <v>497</v>
      </c>
      <c r="J64" s="7" t="s">
        <v>1267</v>
      </c>
      <c r="K64" s="126" t="s">
        <v>1585</v>
      </c>
      <c r="L64" s="3" t="s">
        <v>1586</v>
      </c>
      <c r="M64">
        <v>590077</v>
      </c>
      <c r="N64" s="117" t="s">
        <v>1587</v>
      </c>
      <c r="O64">
        <v>46</v>
      </c>
      <c r="P64" s="3" t="str">
        <f>IF(基本情報登録!$D$10="","",IF(基本情報登録!$D$10=登録データ!F64,1,0))</f>
        <v/>
      </c>
    </row>
    <row r="65" spans="1:16" x14ac:dyDescent="0.15">
      <c r="A65" s="7">
        <v>63</v>
      </c>
      <c r="B65" s="7" t="s">
        <v>511</v>
      </c>
      <c r="C65" s="7" t="s">
        <v>512</v>
      </c>
      <c r="D65" s="7" t="s">
        <v>1867</v>
      </c>
      <c r="E65" s="7" t="s">
        <v>1868</v>
      </c>
      <c r="F65" s="7" t="s">
        <v>1892</v>
      </c>
      <c r="G65" s="7">
        <v>4</v>
      </c>
      <c r="H65" s="7" t="s">
        <v>513</v>
      </c>
      <c r="I65" s="7" t="s">
        <v>514</v>
      </c>
      <c r="J65" s="7" t="s">
        <v>1237</v>
      </c>
      <c r="K65" s="126" t="s">
        <v>1588</v>
      </c>
      <c r="L65" s="3" t="s">
        <v>1589</v>
      </c>
      <c r="M65">
        <v>690077</v>
      </c>
      <c r="N65" s="117" t="s">
        <v>1590</v>
      </c>
      <c r="O65">
        <v>46</v>
      </c>
      <c r="P65" s="3" t="str">
        <f>IF(基本情報登録!$D$10="","",IF(基本情報登録!$D$10=登録データ!F65,1,0))</f>
        <v/>
      </c>
    </row>
    <row r="66" spans="1:16" x14ac:dyDescent="0.15">
      <c r="A66" s="7">
        <v>64</v>
      </c>
      <c r="B66" s="7" t="s">
        <v>584</v>
      </c>
      <c r="C66" s="7" t="s">
        <v>585</v>
      </c>
      <c r="D66" s="7" t="s">
        <v>1867</v>
      </c>
      <c r="E66" s="7" t="s">
        <v>1868</v>
      </c>
      <c r="F66" s="7" t="s">
        <v>1892</v>
      </c>
      <c r="G66" s="7">
        <v>3</v>
      </c>
      <c r="H66" s="7" t="s">
        <v>586</v>
      </c>
      <c r="I66" s="7" t="s">
        <v>587</v>
      </c>
      <c r="J66" s="7" t="s">
        <v>1251</v>
      </c>
      <c r="K66" s="126" t="s">
        <v>1591</v>
      </c>
      <c r="L66" s="3" t="s">
        <v>1592</v>
      </c>
      <c r="M66">
        <v>790077</v>
      </c>
      <c r="N66" s="117" t="s">
        <v>1593</v>
      </c>
      <c r="O66">
        <v>46</v>
      </c>
      <c r="P66" s="3" t="str">
        <f>IF(基本情報登録!$D$10="","",IF(基本情報登録!$D$10=登録データ!F66,1,0))</f>
        <v/>
      </c>
    </row>
    <row r="67" spans="1:16" x14ac:dyDescent="0.15">
      <c r="A67" s="7">
        <v>65</v>
      </c>
      <c r="B67" s="7" t="s">
        <v>526</v>
      </c>
      <c r="C67" s="7" t="s">
        <v>527</v>
      </c>
      <c r="D67" s="7" t="s">
        <v>1867</v>
      </c>
      <c r="E67" s="7" t="s">
        <v>1868</v>
      </c>
      <c r="F67" s="7" t="s">
        <v>1892</v>
      </c>
      <c r="G67" s="7">
        <v>4</v>
      </c>
      <c r="H67" s="7" t="s">
        <v>528</v>
      </c>
      <c r="I67" s="7" t="s">
        <v>400</v>
      </c>
      <c r="J67" s="7" t="s">
        <v>1271</v>
      </c>
      <c r="K67" s="126" t="s">
        <v>1553</v>
      </c>
      <c r="L67" s="3" t="s">
        <v>1554</v>
      </c>
      <c r="M67">
        <v>500000</v>
      </c>
      <c r="N67" s="117" t="s">
        <v>1553</v>
      </c>
      <c r="O67">
        <v>40</v>
      </c>
      <c r="P67" s="3" t="str">
        <f>IF(基本情報登録!$D$10="","",IF(基本情報登録!$D$10=登録データ!F67,1,0))</f>
        <v/>
      </c>
    </row>
    <row r="68" spans="1:16" x14ac:dyDescent="0.15">
      <c r="A68" s="7">
        <v>66</v>
      </c>
      <c r="B68" s="7" t="s">
        <v>547</v>
      </c>
      <c r="C68" s="7" t="s">
        <v>548</v>
      </c>
      <c r="D68" s="7" t="s">
        <v>1867</v>
      </c>
      <c r="E68" s="7" t="s">
        <v>1868</v>
      </c>
      <c r="F68" s="7" t="s">
        <v>1892</v>
      </c>
      <c r="G68" s="7">
        <v>4</v>
      </c>
      <c r="H68" s="7" t="s">
        <v>549</v>
      </c>
      <c r="I68" s="7" t="s">
        <v>550</v>
      </c>
      <c r="J68" s="7" t="s">
        <v>1256</v>
      </c>
      <c r="K68" s="126" t="s">
        <v>1555</v>
      </c>
      <c r="L68" s="3" t="s">
        <v>1556</v>
      </c>
      <c r="M68">
        <v>500001</v>
      </c>
      <c r="N68" s="117" t="s">
        <v>1555</v>
      </c>
      <c r="O68">
        <v>41</v>
      </c>
      <c r="P68" s="3" t="str">
        <f>IF(基本情報登録!$D$10="","",IF(基本情報登録!$D$10=登録データ!F68,1,0))</f>
        <v/>
      </c>
    </row>
    <row r="69" spans="1:16" x14ac:dyDescent="0.15">
      <c r="A69" s="7">
        <v>67</v>
      </c>
      <c r="B69" s="7" t="s">
        <v>580</v>
      </c>
      <c r="C69" s="7" t="s">
        <v>581</v>
      </c>
      <c r="D69" s="7" t="s">
        <v>1867</v>
      </c>
      <c r="E69" s="7" t="s">
        <v>1868</v>
      </c>
      <c r="F69" s="7" t="s">
        <v>1892</v>
      </c>
      <c r="G69" s="7">
        <v>3</v>
      </c>
      <c r="H69" s="7" t="s">
        <v>570</v>
      </c>
      <c r="I69" s="7" t="s">
        <v>563</v>
      </c>
      <c r="J69" s="7" t="s">
        <v>1261</v>
      </c>
      <c r="K69" s="126" t="s">
        <v>1557</v>
      </c>
      <c r="L69" s="3" t="s">
        <v>1558</v>
      </c>
      <c r="M69">
        <v>500002</v>
      </c>
      <c r="N69" s="117" t="s">
        <v>1557</v>
      </c>
      <c r="O69">
        <v>42</v>
      </c>
      <c r="P69" s="3" t="str">
        <f>IF(基本情報登録!$D$10="","",IF(基本情報登録!$D$10=登録データ!F69,1,0))</f>
        <v/>
      </c>
    </row>
    <row r="70" spans="1:16" x14ac:dyDescent="0.15">
      <c r="A70" s="7">
        <v>68</v>
      </c>
      <c r="B70" s="7" t="s">
        <v>600</v>
      </c>
      <c r="C70" s="7" t="s">
        <v>601</v>
      </c>
      <c r="D70" s="7" t="s">
        <v>1867</v>
      </c>
      <c r="E70" s="7" t="s">
        <v>1868</v>
      </c>
      <c r="F70" s="7" t="s">
        <v>1892</v>
      </c>
      <c r="G70" s="7">
        <v>3</v>
      </c>
      <c r="H70" s="7" t="s">
        <v>602</v>
      </c>
      <c r="I70" s="7" t="s">
        <v>603</v>
      </c>
      <c r="J70" s="7" t="s">
        <v>1254</v>
      </c>
      <c r="K70" s="126" t="s">
        <v>1559</v>
      </c>
      <c r="L70" s="3" t="s">
        <v>1560</v>
      </c>
      <c r="M70">
        <v>500003</v>
      </c>
      <c r="N70" s="117" t="s">
        <v>1561</v>
      </c>
      <c r="O70">
        <v>43</v>
      </c>
      <c r="P70" s="3" t="str">
        <f>IF(基本情報登録!$D$10="","",IF(基本情報登録!$D$10=登録データ!F70,1,0))</f>
        <v/>
      </c>
    </row>
    <row r="71" spans="1:16" x14ac:dyDescent="0.15">
      <c r="A71" s="7">
        <v>69</v>
      </c>
      <c r="B71" s="7" t="s">
        <v>582</v>
      </c>
      <c r="C71" s="7" t="s">
        <v>583</v>
      </c>
      <c r="D71" s="7" t="s">
        <v>1867</v>
      </c>
      <c r="E71" s="7" t="s">
        <v>1868</v>
      </c>
      <c r="F71" s="7" t="s">
        <v>1892</v>
      </c>
      <c r="G71" s="7">
        <v>3</v>
      </c>
      <c r="H71" s="7" t="s">
        <v>453</v>
      </c>
      <c r="I71" s="7" t="s">
        <v>506</v>
      </c>
      <c r="J71" s="7" t="s">
        <v>1264</v>
      </c>
      <c r="K71" s="126" t="s">
        <v>1562</v>
      </c>
      <c r="L71" s="3" t="s">
        <v>1563</v>
      </c>
      <c r="M71">
        <v>500004</v>
      </c>
      <c r="N71" s="117" t="s">
        <v>1562</v>
      </c>
      <c r="O71">
        <v>44</v>
      </c>
      <c r="P71" s="3" t="str">
        <f>IF(基本情報登録!$D$10="","",IF(基本情報登録!$D$10=登録データ!F71,1,0))</f>
        <v/>
      </c>
    </row>
    <row r="72" spans="1:16" x14ac:dyDescent="0.15">
      <c r="A72" s="7">
        <v>70</v>
      </c>
      <c r="B72" s="7" t="s">
        <v>576</v>
      </c>
      <c r="C72" s="7" t="s">
        <v>577</v>
      </c>
      <c r="D72" s="7" t="s">
        <v>1867</v>
      </c>
      <c r="E72" s="7" t="s">
        <v>1868</v>
      </c>
      <c r="F72" s="7" t="s">
        <v>1892</v>
      </c>
      <c r="G72" s="7">
        <v>3</v>
      </c>
      <c r="H72" s="7" t="s">
        <v>578</v>
      </c>
      <c r="I72" s="7" t="s">
        <v>579</v>
      </c>
      <c r="J72" s="7" t="s">
        <v>1277</v>
      </c>
      <c r="K72" s="126" t="s">
        <v>1564</v>
      </c>
      <c r="L72" s="3" t="s">
        <v>1565</v>
      </c>
      <c r="M72">
        <v>500005</v>
      </c>
      <c r="N72" s="117" t="s">
        <v>1564</v>
      </c>
      <c r="O72">
        <v>45</v>
      </c>
      <c r="P72" s="3" t="str">
        <f>IF(基本情報登録!$D$10="","",IF(基本情報登録!$D$10=登録データ!F72,1,0))</f>
        <v/>
      </c>
    </row>
    <row r="73" spans="1:16" x14ac:dyDescent="0.15">
      <c r="A73" s="7">
        <v>71</v>
      </c>
      <c r="B73" s="7" t="s">
        <v>572</v>
      </c>
      <c r="C73" s="7" t="s">
        <v>573</v>
      </c>
      <c r="D73" s="7" t="s">
        <v>1867</v>
      </c>
      <c r="E73" s="7" t="s">
        <v>1868</v>
      </c>
      <c r="F73" s="7" t="s">
        <v>1892</v>
      </c>
      <c r="G73" s="7">
        <v>3</v>
      </c>
      <c r="H73" s="7" t="s">
        <v>574</v>
      </c>
      <c r="I73" s="7" t="s">
        <v>575</v>
      </c>
      <c r="J73" s="7" t="s">
        <v>1274</v>
      </c>
      <c r="K73" s="126" t="s">
        <v>1566</v>
      </c>
      <c r="L73" s="3" t="s">
        <v>1567</v>
      </c>
      <c r="M73">
        <v>500006</v>
      </c>
      <c r="N73" s="117" t="s">
        <v>1566</v>
      </c>
      <c r="O73">
        <v>46</v>
      </c>
      <c r="P73" s="3" t="str">
        <f>IF(基本情報登録!$D$10="","",IF(基本情報登録!$D$10=登録データ!F73,1,0))</f>
        <v/>
      </c>
    </row>
    <row r="74" spans="1:16" x14ac:dyDescent="0.15">
      <c r="A74" s="7">
        <v>72</v>
      </c>
      <c r="B74" s="7" t="s">
        <v>592</v>
      </c>
      <c r="C74" s="7" t="s">
        <v>593</v>
      </c>
      <c r="D74" s="7" t="s">
        <v>1867</v>
      </c>
      <c r="E74" s="7" t="s">
        <v>1868</v>
      </c>
      <c r="F74" s="7" t="s">
        <v>1892</v>
      </c>
      <c r="G74" s="7">
        <v>3</v>
      </c>
      <c r="H74" s="7" t="s">
        <v>594</v>
      </c>
      <c r="I74" s="7" t="s">
        <v>595</v>
      </c>
      <c r="J74" s="7" t="s">
        <v>1253</v>
      </c>
      <c r="K74" s="126" t="s">
        <v>1568</v>
      </c>
      <c r="L74" s="3" t="s">
        <v>1569</v>
      </c>
      <c r="M74">
        <v>500007</v>
      </c>
      <c r="N74" s="117" t="s">
        <v>1568</v>
      </c>
      <c r="O74">
        <v>47</v>
      </c>
      <c r="P74" s="3" t="str">
        <f>IF(基本情報登録!$D$10="","",IF(基本情報登録!$D$10=登録データ!F74,1,0))</f>
        <v/>
      </c>
    </row>
    <row r="75" spans="1:16" x14ac:dyDescent="0.15">
      <c r="A75" s="7">
        <v>73</v>
      </c>
      <c r="B75" s="7" t="s">
        <v>643</v>
      </c>
      <c r="C75" s="7" t="s">
        <v>644</v>
      </c>
      <c r="D75" s="7" t="s">
        <v>1867</v>
      </c>
      <c r="E75" s="7" t="s">
        <v>1868</v>
      </c>
      <c r="F75" s="7" t="s">
        <v>1892</v>
      </c>
      <c r="G75" s="7">
        <v>3</v>
      </c>
      <c r="H75" s="7" t="s">
        <v>645</v>
      </c>
      <c r="I75" s="7" t="s">
        <v>646</v>
      </c>
      <c r="J75" s="7" t="s">
        <v>1275</v>
      </c>
      <c r="K75" s="126" t="s">
        <v>1570</v>
      </c>
      <c r="L75" s="3" t="s">
        <v>1571</v>
      </c>
      <c r="M75">
        <v>500008</v>
      </c>
      <c r="N75" s="117" t="s">
        <v>1570</v>
      </c>
      <c r="O75">
        <v>46</v>
      </c>
      <c r="P75" s="3" t="str">
        <f>IF(基本情報登録!$D$10="","",IF(基本情報登録!$D$10=登録データ!F75,1,0))</f>
        <v/>
      </c>
    </row>
    <row r="76" spans="1:16" x14ac:dyDescent="0.15">
      <c r="A76" s="7">
        <v>74</v>
      </c>
      <c r="B76" s="7" t="s">
        <v>564</v>
      </c>
      <c r="C76" s="7" t="s">
        <v>565</v>
      </c>
      <c r="D76" s="7" t="s">
        <v>1867</v>
      </c>
      <c r="E76" s="7" t="s">
        <v>1868</v>
      </c>
      <c r="F76" s="7" t="s">
        <v>1892</v>
      </c>
      <c r="G76" s="7">
        <v>3</v>
      </c>
      <c r="H76" s="7" t="s">
        <v>566</v>
      </c>
      <c r="I76" s="7" t="s">
        <v>567</v>
      </c>
      <c r="J76" s="7" t="s">
        <v>1263</v>
      </c>
      <c r="K76" s="126" t="s">
        <v>1572</v>
      </c>
      <c r="L76" s="3" t="s">
        <v>1573</v>
      </c>
      <c r="M76">
        <v>500009</v>
      </c>
      <c r="N76" s="117" t="s">
        <v>1572</v>
      </c>
      <c r="O76">
        <v>44</v>
      </c>
      <c r="P76" s="3" t="str">
        <f>IF(基本情報登録!$D$10="","",IF(基本情報登録!$D$10=登録データ!F76,1,0))</f>
        <v/>
      </c>
    </row>
    <row r="77" spans="1:16" x14ac:dyDescent="0.15">
      <c r="A77" s="7">
        <v>75</v>
      </c>
      <c r="B77" s="7" t="s">
        <v>1032</v>
      </c>
      <c r="C77" s="7" t="s">
        <v>1135</v>
      </c>
      <c r="D77" s="7" t="s">
        <v>1867</v>
      </c>
      <c r="E77" s="7" t="s">
        <v>1868</v>
      </c>
      <c r="F77" s="7" t="s">
        <v>1892</v>
      </c>
      <c r="G77" s="7">
        <v>3</v>
      </c>
      <c r="H77" s="7" t="s">
        <v>1230</v>
      </c>
      <c r="I77" s="7" t="s">
        <v>1480</v>
      </c>
      <c r="J77" s="7" t="s">
        <v>1249</v>
      </c>
      <c r="K77" s="113" t="s">
        <v>1594</v>
      </c>
      <c r="L77" s="5" t="s">
        <v>1595</v>
      </c>
      <c r="M77">
        <v>500010</v>
      </c>
      <c r="N77" s="5" t="s">
        <v>1596</v>
      </c>
      <c r="O77">
        <v>40</v>
      </c>
      <c r="P77" s="3" t="str">
        <f>IF(基本情報登録!$D$10="","",IF(基本情報登録!$D$10=登録データ!F77,1,0))</f>
        <v/>
      </c>
    </row>
    <row r="78" spans="1:16" x14ac:dyDescent="0.15">
      <c r="A78" s="7">
        <v>76</v>
      </c>
      <c r="B78" s="7" t="s">
        <v>596</v>
      </c>
      <c r="C78" s="7" t="s">
        <v>597</v>
      </c>
      <c r="D78" s="7" t="s">
        <v>1867</v>
      </c>
      <c r="E78" s="7" t="s">
        <v>1868</v>
      </c>
      <c r="F78" s="7" t="s">
        <v>1892</v>
      </c>
      <c r="G78" s="7">
        <v>3</v>
      </c>
      <c r="H78" s="7" t="s">
        <v>598</v>
      </c>
      <c r="I78" s="7" t="s">
        <v>599</v>
      </c>
      <c r="J78" s="7" t="s">
        <v>1276</v>
      </c>
      <c r="K78" s="113" t="s">
        <v>2158</v>
      </c>
      <c r="L78" s="5" t="s">
        <v>2159</v>
      </c>
      <c r="M78">
        <v>500011</v>
      </c>
      <c r="N78" s="5" t="s">
        <v>2160</v>
      </c>
      <c r="O78">
        <v>40</v>
      </c>
      <c r="P78" s="3" t="str">
        <f>IF(基本情報登録!$D$10="","",IF(基本情報登録!$D$10=登録データ!F78,1,0))</f>
        <v/>
      </c>
    </row>
    <row r="79" spans="1:16" x14ac:dyDescent="0.15">
      <c r="A79" s="7">
        <v>77</v>
      </c>
      <c r="B79" s="7" t="s">
        <v>608</v>
      </c>
      <c r="C79" s="7" t="s">
        <v>1622</v>
      </c>
      <c r="D79" s="7" t="s">
        <v>1867</v>
      </c>
      <c r="E79" s="7" t="s">
        <v>1868</v>
      </c>
      <c r="F79" s="7" t="s">
        <v>1892</v>
      </c>
      <c r="G79" s="7">
        <v>3</v>
      </c>
      <c r="H79" s="7" t="s">
        <v>609</v>
      </c>
      <c r="I79" s="7" t="s">
        <v>1240</v>
      </c>
      <c r="J79" s="7" t="s">
        <v>1241</v>
      </c>
      <c r="K79" s="113"/>
      <c r="L79" s="5"/>
      <c r="M79" s="5"/>
      <c r="N79" s="5"/>
      <c r="P79" s="3" t="str">
        <f>IF(基本情報登録!$D$10="","",IF(基本情報登録!$D$10=登録データ!F79,1,0))</f>
        <v/>
      </c>
    </row>
    <row r="80" spans="1:16" x14ac:dyDescent="0.15">
      <c r="A80" s="7">
        <v>78</v>
      </c>
      <c r="B80" s="7" t="s">
        <v>604</v>
      </c>
      <c r="C80" s="7" t="s">
        <v>605</v>
      </c>
      <c r="D80" s="7" t="s">
        <v>1867</v>
      </c>
      <c r="E80" s="7" t="s">
        <v>1868</v>
      </c>
      <c r="F80" s="7" t="s">
        <v>1892</v>
      </c>
      <c r="G80" s="7">
        <v>3</v>
      </c>
      <c r="H80" s="7" t="s">
        <v>606</v>
      </c>
      <c r="I80" s="7" t="s">
        <v>607</v>
      </c>
      <c r="J80" s="7" t="s">
        <v>1244</v>
      </c>
      <c r="K80" s="113"/>
      <c r="L80" s="5"/>
      <c r="M80" s="5"/>
      <c r="N80" s="5"/>
      <c r="P80" s="3" t="str">
        <f>IF(基本情報登録!$D$10="","",IF(基本情報登録!$D$10=登録データ!F80,1,0))</f>
        <v/>
      </c>
    </row>
    <row r="81" spans="1:16" x14ac:dyDescent="0.15">
      <c r="A81" s="7">
        <v>79</v>
      </c>
      <c r="B81" s="7" t="s">
        <v>568</v>
      </c>
      <c r="C81" s="7" t="s">
        <v>569</v>
      </c>
      <c r="D81" s="7" t="s">
        <v>1867</v>
      </c>
      <c r="E81" s="7" t="s">
        <v>1868</v>
      </c>
      <c r="F81" s="7" t="s">
        <v>1892</v>
      </c>
      <c r="G81" s="7">
        <v>3</v>
      </c>
      <c r="H81" s="7" t="s">
        <v>570</v>
      </c>
      <c r="I81" s="7" t="s">
        <v>571</v>
      </c>
      <c r="J81" s="7" t="s">
        <v>1273</v>
      </c>
      <c r="K81" s="113"/>
      <c r="L81" s="5"/>
      <c r="M81" s="5"/>
      <c r="N81" s="5"/>
      <c r="P81" s="3" t="str">
        <f>IF(基本情報登録!$D$10="","",IF(基本情報登録!$D$10=登録データ!F81,1,0))</f>
        <v/>
      </c>
    </row>
    <row r="82" spans="1:16" x14ac:dyDescent="0.15">
      <c r="A82" s="7">
        <v>80</v>
      </c>
      <c r="B82" s="7" t="s">
        <v>619</v>
      </c>
      <c r="C82" s="7" t="s">
        <v>620</v>
      </c>
      <c r="D82" s="7" t="s">
        <v>1867</v>
      </c>
      <c r="E82" s="7" t="s">
        <v>1868</v>
      </c>
      <c r="F82" s="7" t="s">
        <v>1892</v>
      </c>
      <c r="G82" s="7">
        <v>3</v>
      </c>
      <c r="H82" s="7" t="s">
        <v>621</v>
      </c>
      <c r="I82" s="7" t="s">
        <v>404</v>
      </c>
      <c r="J82" s="7" t="s">
        <v>1252</v>
      </c>
      <c r="K82" s="113"/>
      <c r="L82" s="5"/>
      <c r="M82" s="5"/>
      <c r="N82" s="5"/>
      <c r="P82" s="3" t="str">
        <f>IF(基本情報登録!$D$10="","",IF(基本情報登録!$D$10=登録データ!F82,1,0))</f>
        <v/>
      </c>
    </row>
    <row r="83" spans="1:16" x14ac:dyDescent="0.15">
      <c r="A83" s="7">
        <v>81</v>
      </c>
      <c r="B83" s="7" t="s">
        <v>588</v>
      </c>
      <c r="C83" s="7" t="s">
        <v>589</v>
      </c>
      <c r="D83" s="7" t="s">
        <v>1867</v>
      </c>
      <c r="E83" s="7" t="s">
        <v>1868</v>
      </c>
      <c r="F83" s="7" t="s">
        <v>1892</v>
      </c>
      <c r="G83" s="7">
        <v>3</v>
      </c>
      <c r="H83" s="7" t="s">
        <v>590</v>
      </c>
      <c r="I83" s="7" t="s">
        <v>591</v>
      </c>
      <c r="J83" s="7" t="s">
        <v>1260</v>
      </c>
      <c r="K83" s="113"/>
      <c r="L83" s="5"/>
      <c r="M83" s="5"/>
      <c r="N83" s="5"/>
      <c r="P83" s="3" t="str">
        <f>IF(基本情報登録!$D$10="","",IF(基本情報登録!$D$10=登録データ!F83,1,0))</f>
        <v/>
      </c>
    </row>
    <row r="84" spans="1:16" x14ac:dyDescent="0.15">
      <c r="A84" s="7">
        <v>82</v>
      </c>
      <c r="B84" s="7" t="s">
        <v>610</v>
      </c>
      <c r="C84" s="7" t="s">
        <v>611</v>
      </c>
      <c r="D84" s="7" t="s">
        <v>1867</v>
      </c>
      <c r="E84" s="7" t="s">
        <v>1868</v>
      </c>
      <c r="F84" s="7" t="s">
        <v>1892</v>
      </c>
      <c r="G84" s="7">
        <v>3</v>
      </c>
      <c r="H84" s="7" t="s">
        <v>594</v>
      </c>
      <c r="I84" s="7" t="s">
        <v>612</v>
      </c>
      <c r="J84" s="7" t="s">
        <v>1242</v>
      </c>
      <c r="K84" s="113"/>
      <c r="L84" s="5"/>
      <c r="M84" s="5"/>
      <c r="N84" s="5"/>
      <c r="P84" s="3" t="str">
        <f>IF(基本情報登録!$D$10="","",IF(基本情報登録!$D$10=登録データ!F84,1,0))</f>
        <v/>
      </c>
    </row>
    <row r="85" spans="1:16" x14ac:dyDescent="0.15">
      <c r="A85" s="7">
        <v>83</v>
      </c>
      <c r="B85" s="7" t="s">
        <v>780</v>
      </c>
      <c r="C85" s="7" t="s">
        <v>781</v>
      </c>
      <c r="D85" s="7" t="s">
        <v>1867</v>
      </c>
      <c r="E85" s="7" t="s">
        <v>1868</v>
      </c>
      <c r="F85" s="7" t="s">
        <v>1892</v>
      </c>
      <c r="G85" s="7">
        <v>3</v>
      </c>
      <c r="H85" s="7" t="s">
        <v>782</v>
      </c>
      <c r="I85" s="7" t="s">
        <v>496</v>
      </c>
      <c r="J85" s="7" t="s">
        <v>1278</v>
      </c>
      <c r="K85" s="113"/>
      <c r="L85" s="5"/>
      <c r="M85" s="5"/>
      <c r="N85" s="5"/>
      <c r="P85" s="3" t="str">
        <f>IF(基本情報登録!$D$10="","",IF(基本情報登録!$D$10=登録データ!F85,1,0))</f>
        <v/>
      </c>
    </row>
    <row r="86" spans="1:16" x14ac:dyDescent="0.15">
      <c r="A86" s="7">
        <v>84</v>
      </c>
      <c r="B86" s="7" t="s">
        <v>613</v>
      </c>
      <c r="C86" s="7" t="s">
        <v>614</v>
      </c>
      <c r="D86" s="7" t="s">
        <v>1867</v>
      </c>
      <c r="E86" s="7" t="s">
        <v>1868</v>
      </c>
      <c r="F86" s="7" t="s">
        <v>1892</v>
      </c>
      <c r="G86" s="7">
        <v>3</v>
      </c>
      <c r="H86" s="7" t="s">
        <v>615</v>
      </c>
      <c r="I86" s="7" t="s">
        <v>616</v>
      </c>
      <c r="J86" s="7" t="s">
        <v>1243</v>
      </c>
      <c r="K86" s="113"/>
      <c r="L86" s="5"/>
      <c r="M86" s="5"/>
      <c r="N86" s="5"/>
      <c r="P86" s="3" t="str">
        <f>IF(基本情報登録!$D$10="","",IF(基本情報登録!$D$10=登録データ!F86,1,0))</f>
        <v/>
      </c>
    </row>
    <row r="87" spans="1:16" x14ac:dyDescent="0.15">
      <c r="A87" s="7">
        <v>85</v>
      </c>
      <c r="B87" s="7" t="s">
        <v>617</v>
      </c>
      <c r="C87" s="7" t="s">
        <v>1623</v>
      </c>
      <c r="D87" s="7" t="s">
        <v>1867</v>
      </c>
      <c r="E87" s="7" t="s">
        <v>1868</v>
      </c>
      <c r="F87" s="7" t="s">
        <v>1892</v>
      </c>
      <c r="G87" s="7">
        <v>3</v>
      </c>
      <c r="H87" s="7" t="s">
        <v>618</v>
      </c>
      <c r="I87" s="7" t="s">
        <v>1245</v>
      </c>
      <c r="J87" s="7" t="s">
        <v>1246</v>
      </c>
      <c r="K87" s="113"/>
      <c r="L87" s="5"/>
      <c r="M87" s="5"/>
      <c r="N87" s="5"/>
      <c r="P87" s="3" t="str">
        <f>IF(基本情報登録!$D$10="","",IF(基本情報登録!$D$10=登録データ!F87,1,0))</f>
        <v/>
      </c>
    </row>
    <row r="88" spans="1:16" x14ac:dyDescent="0.15">
      <c r="A88" s="7">
        <v>86</v>
      </c>
      <c r="B88" s="7" t="s">
        <v>622</v>
      </c>
      <c r="C88" s="7" t="s">
        <v>623</v>
      </c>
      <c r="D88" s="7" t="s">
        <v>1867</v>
      </c>
      <c r="E88" s="7" t="s">
        <v>1868</v>
      </c>
      <c r="F88" s="7" t="s">
        <v>1892</v>
      </c>
      <c r="G88" s="7">
        <v>3</v>
      </c>
      <c r="H88" s="7" t="s">
        <v>624</v>
      </c>
      <c r="I88" s="7" t="s">
        <v>625</v>
      </c>
      <c r="J88" s="7" t="s">
        <v>1262</v>
      </c>
      <c r="K88" s="113"/>
      <c r="L88" s="5"/>
      <c r="M88" s="5"/>
      <c r="N88" s="5"/>
      <c r="P88" s="3" t="str">
        <f>IF(基本情報登録!$D$10="","",IF(基本情報登録!$D$10=登録データ!F88,1,0))</f>
        <v/>
      </c>
    </row>
    <row r="89" spans="1:16" x14ac:dyDescent="0.15">
      <c r="A89" s="7">
        <v>87</v>
      </c>
      <c r="B89" s="7" t="s">
        <v>941</v>
      </c>
      <c r="C89" s="7" t="s">
        <v>1044</v>
      </c>
      <c r="D89" s="7" t="s">
        <v>1867</v>
      </c>
      <c r="E89" s="7" t="s">
        <v>1868</v>
      </c>
      <c r="F89" s="7" t="s">
        <v>1892</v>
      </c>
      <c r="G89" s="7">
        <v>2</v>
      </c>
      <c r="H89" s="7" t="s">
        <v>1148</v>
      </c>
      <c r="I89" s="7" t="s">
        <v>754</v>
      </c>
      <c r="J89" s="7" t="s">
        <v>1293</v>
      </c>
      <c r="K89" s="113"/>
      <c r="L89" s="5"/>
      <c r="M89" s="5"/>
      <c r="N89" s="5"/>
      <c r="P89" s="3" t="str">
        <f>IF(基本情報登録!$D$10="","",IF(基本情報登録!$D$10=登録データ!F89,1,0))</f>
        <v/>
      </c>
    </row>
    <row r="90" spans="1:16" x14ac:dyDescent="0.15">
      <c r="A90" s="7">
        <v>88</v>
      </c>
      <c r="B90" s="7" t="s">
        <v>942</v>
      </c>
      <c r="C90" s="7" t="s">
        <v>1045</v>
      </c>
      <c r="D90" s="7" t="s">
        <v>1867</v>
      </c>
      <c r="E90" s="7" t="s">
        <v>1868</v>
      </c>
      <c r="F90" s="7" t="s">
        <v>1892</v>
      </c>
      <c r="G90" s="7">
        <v>2</v>
      </c>
      <c r="H90" s="7" t="s">
        <v>1149</v>
      </c>
      <c r="I90" s="7" t="s">
        <v>413</v>
      </c>
      <c r="J90" s="7" t="s">
        <v>1294</v>
      </c>
      <c r="K90" s="113"/>
      <c r="L90" s="5"/>
      <c r="M90" s="5"/>
      <c r="N90" s="5"/>
      <c r="P90" s="3" t="str">
        <f>IF(基本情報登録!$D$10="","",IF(基本情報登録!$D$10=登録データ!F90,1,0))</f>
        <v/>
      </c>
    </row>
    <row r="91" spans="1:16" x14ac:dyDescent="0.15">
      <c r="A91" s="7">
        <v>89</v>
      </c>
      <c r="B91" s="7" t="s">
        <v>936</v>
      </c>
      <c r="C91" s="7" t="s">
        <v>1039</v>
      </c>
      <c r="D91" s="7" t="s">
        <v>1867</v>
      </c>
      <c r="E91" s="7" t="s">
        <v>1868</v>
      </c>
      <c r="F91" s="7" t="s">
        <v>1892</v>
      </c>
      <c r="G91" s="7">
        <v>2</v>
      </c>
      <c r="H91" s="7" t="s">
        <v>1142</v>
      </c>
      <c r="I91" s="7" t="s">
        <v>438</v>
      </c>
      <c r="J91" s="7" t="s">
        <v>1283</v>
      </c>
      <c r="K91" s="113"/>
      <c r="L91" s="5"/>
      <c r="M91" s="5"/>
      <c r="N91" s="5"/>
      <c r="P91" s="3" t="str">
        <f>IF(基本情報登録!$D$10="","",IF(基本情報登録!$D$10=登録データ!F91,1,0))</f>
        <v/>
      </c>
    </row>
    <row r="92" spans="1:16" x14ac:dyDescent="0.15">
      <c r="A92" s="7">
        <v>90</v>
      </c>
      <c r="B92" s="7" t="s">
        <v>955</v>
      </c>
      <c r="C92" s="7" t="s">
        <v>1057</v>
      </c>
      <c r="D92" s="7" t="s">
        <v>1867</v>
      </c>
      <c r="E92" s="7" t="s">
        <v>1868</v>
      </c>
      <c r="F92" s="7" t="s">
        <v>1892</v>
      </c>
      <c r="G92" s="7">
        <v>2</v>
      </c>
      <c r="H92" s="7" t="s">
        <v>1161</v>
      </c>
      <c r="I92" s="7" t="s">
        <v>1312</v>
      </c>
      <c r="J92" s="7" t="s">
        <v>1313</v>
      </c>
      <c r="K92" s="113"/>
      <c r="L92" s="5"/>
      <c r="M92" s="5"/>
      <c r="N92" s="5"/>
      <c r="P92" s="3" t="str">
        <f>IF(基本情報登録!$D$10="","",IF(基本情報登録!$D$10=登録データ!F92,1,0))</f>
        <v/>
      </c>
    </row>
    <row r="93" spans="1:16" x14ac:dyDescent="0.15">
      <c r="A93" s="7">
        <v>91</v>
      </c>
      <c r="B93" s="7" t="s">
        <v>950</v>
      </c>
      <c r="C93" s="7" t="s">
        <v>1052</v>
      </c>
      <c r="D93" s="7" t="s">
        <v>1867</v>
      </c>
      <c r="E93" s="7" t="s">
        <v>1868</v>
      </c>
      <c r="F93" s="7" t="s">
        <v>1892</v>
      </c>
      <c r="G93" s="7">
        <v>2</v>
      </c>
      <c r="H93" s="7" t="s">
        <v>1157</v>
      </c>
      <c r="I93" s="7" t="s">
        <v>1304</v>
      </c>
      <c r="J93" s="7" t="s">
        <v>1305</v>
      </c>
      <c r="K93" s="113"/>
      <c r="L93" s="5"/>
      <c r="M93" s="5"/>
      <c r="N93" s="5"/>
      <c r="P93" s="3" t="str">
        <f>IF(基本情報登録!$D$10="","",IF(基本情報登録!$D$10=登録データ!F93,1,0))</f>
        <v/>
      </c>
    </row>
    <row r="94" spans="1:16" x14ac:dyDescent="0.15">
      <c r="A94" s="7">
        <v>92</v>
      </c>
      <c r="B94" s="7" t="s">
        <v>934</v>
      </c>
      <c r="C94" s="7" t="s">
        <v>1037</v>
      </c>
      <c r="D94" s="7" t="s">
        <v>1867</v>
      </c>
      <c r="E94" s="7" t="s">
        <v>1868</v>
      </c>
      <c r="F94" s="7" t="s">
        <v>1892</v>
      </c>
      <c r="G94" s="7">
        <v>2</v>
      </c>
      <c r="H94" s="7" t="s">
        <v>1140</v>
      </c>
      <c r="I94" s="7" t="s">
        <v>1280</v>
      </c>
      <c r="J94" s="7" t="s">
        <v>1270</v>
      </c>
      <c r="K94" s="113"/>
      <c r="L94" s="5"/>
      <c r="M94" s="5"/>
      <c r="N94" s="5"/>
      <c r="P94" s="3" t="str">
        <f>IF(基本情報登録!$D$10="","",IF(基本情報登録!$D$10=登録データ!F94,1,0))</f>
        <v/>
      </c>
    </row>
    <row r="95" spans="1:16" x14ac:dyDescent="0.15">
      <c r="A95" s="7">
        <v>93</v>
      </c>
      <c r="B95" s="7" t="s">
        <v>939</v>
      </c>
      <c r="C95" s="7" t="s">
        <v>1042</v>
      </c>
      <c r="D95" s="7" t="s">
        <v>1867</v>
      </c>
      <c r="E95" s="7" t="s">
        <v>1868</v>
      </c>
      <c r="F95" s="7" t="s">
        <v>1892</v>
      </c>
      <c r="G95" s="7">
        <v>2</v>
      </c>
      <c r="H95" s="7" t="s">
        <v>1145</v>
      </c>
      <c r="I95" s="7" t="s">
        <v>1288</v>
      </c>
      <c r="J95" s="7" t="s">
        <v>1289</v>
      </c>
      <c r="K95" s="113"/>
      <c r="L95" s="5"/>
      <c r="M95" s="5"/>
      <c r="N95" s="5"/>
      <c r="P95" s="3" t="str">
        <f>IF(基本情報登録!$D$10="","",IF(基本情報登録!$D$10=登録データ!F95,1,0))</f>
        <v/>
      </c>
    </row>
    <row r="96" spans="1:16" x14ac:dyDescent="0.15">
      <c r="A96" s="7">
        <v>94</v>
      </c>
      <c r="B96" s="7" t="s">
        <v>954</v>
      </c>
      <c r="C96" s="7" t="s">
        <v>1056</v>
      </c>
      <c r="D96" s="7" t="s">
        <v>1867</v>
      </c>
      <c r="E96" s="7" t="s">
        <v>1868</v>
      </c>
      <c r="F96" s="7" t="s">
        <v>1892</v>
      </c>
      <c r="G96" s="7">
        <v>2</v>
      </c>
      <c r="H96" s="7" t="s">
        <v>1160</v>
      </c>
      <c r="I96" s="7" t="s">
        <v>1311</v>
      </c>
      <c r="J96" s="7" t="s">
        <v>1260</v>
      </c>
      <c r="K96" s="113"/>
      <c r="L96" s="5"/>
      <c r="M96" s="5"/>
      <c r="N96" s="5"/>
      <c r="P96" s="3" t="str">
        <f>IF(基本情報登録!$D$10="","",IF(基本情報登録!$D$10=登録データ!F96,1,0))</f>
        <v/>
      </c>
    </row>
    <row r="97" spans="1:16" x14ac:dyDescent="0.15">
      <c r="A97" s="7">
        <v>95</v>
      </c>
      <c r="B97" s="7" t="s">
        <v>949</v>
      </c>
      <c r="C97" s="7" t="s">
        <v>1051</v>
      </c>
      <c r="D97" s="7" t="s">
        <v>1867</v>
      </c>
      <c r="E97" s="7" t="s">
        <v>1868</v>
      </c>
      <c r="F97" s="7" t="s">
        <v>1892</v>
      </c>
      <c r="G97" s="7">
        <v>2</v>
      </c>
      <c r="H97" s="7" t="s">
        <v>1156</v>
      </c>
      <c r="I97" s="7" t="s">
        <v>1302</v>
      </c>
      <c r="J97" s="7" t="s">
        <v>1303</v>
      </c>
      <c r="K97" s="113"/>
      <c r="L97" s="5"/>
      <c r="M97" s="5"/>
      <c r="N97" s="5"/>
      <c r="P97" s="3" t="str">
        <f>IF(基本情報登録!$D$10="","",IF(基本情報登録!$D$10=登録データ!F97,1,0))</f>
        <v/>
      </c>
    </row>
    <row r="98" spans="1:16" x14ac:dyDescent="0.15">
      <c r="A98" s="7">
        <v>96</v>
      </c>
      <c r="B98" s="7" t="s">
        <v>943</v>
      </c>
      <c r="C98" s="7" t="s">
        <v>1624</v>
      </c>
      <c r="D98" s="7" t="s">
        <v>1867</v>
      </c>
      <c r="E98" s="7" t="s">
        <v>1868</v>
      </c>
      <c r="F98" s="7" t="s">
        <v>1892</v>
      </c>
      <c r="G98" s="7">
        <v>2</v>
      </c>
      <c r="H98" s="7" t="s">
        <v>1150</v>
      </c>
      <c r="I98" s="7" t="s">
        <v>1295</v>
      </c>
      <c r="J98" s="7" t="s">
        <v>1266</v>
      </c>
      <c r="K98" s="113"/>
      <c r="L98" s="5"/>
      <c r="M98" s="5"/>
      <c r="N98" s="5"/>
      <c r="P98" s="3" t="str">
        <f>IF(基本情報登録!$D$10="","",IF(基本情報登録!$D$10=登録データ!F98,1,0))</f>
        <v/>
      </c>
    </row>
    <row r="99" spans="1:16" x14ac:dyDescent="0.15">
      <c r="A99" s="7">
        <v>97</v>
      </c>
      <c r="B99" s="7" t="s">
        <v>989</v>
      </c>
      <c r="C99" s="7" t="s">
        <v>1089</v>
      </c>
      <c r="D99" s="7" t="s">
        <v>1867</v>
      </c>
      <c r="E99" s="7" t="s">
        <v>1868</v>
      </c>
      <c r="F99" s="7" t="s">
        <v>1892</v>
      </c>
      <c r="G99" s="7">
        <v>2</v>
      </c>
      <c r="H99" s="7" t="s">
        <v>1190</v>
      </c>
      <c r="I99" s="7" t="s">
        <v>1412</v>
      </c>
      <c r="J99" s="7" t="s">
        <v>1413</v>
      </c>
      <c r="K99" s="113"/>
      <c r="L99" s="5"/>
      <c r="M99" s="5"/>
      <c r="N99" s="5"/>
      <c r="P99" s="3" t="str">
        <f>IF(基本情報登録!$D$10="","",IF(基本情報登録!$D$10=登録データ!F99,1,0))</f>
        <v/>
      </c>
    </row>
    <row r="100" spans="1:16" x14ac:dyDescent="0.15">
      <c r="A100" s="7">
        <v>98</v>
      </c>
      <c r="B100" s="7" t="s">
        <v>953</v>
      </c>
      <c r="C100" s="7" t="s">
        <v>1055</v>
      </c>
      <c r="D100" s="7" t="s">
        <v>1867</v>
      </c>
      <c r="E100" s="7" t="s">
        <v>1868</v>
      </c>
      <c r="F100" s="7" t="s">
        <v>1892</v>
      </c>
      <c r="G100" s="7">
        <v>2</v>
      </c>
      <c r="H100" s="7" t="s">
        <v>1159</v>
      </c>
      <c r="I100" s="7" t="s">
        <v>1309</v>
      </c>
      <c r="J100" s="7" t="s">
        <v>1310</v>
      </c>
      <c r="K100" s="113"/>
      <c r="L100" s="5"/>
      <c r="M100" s="5"/>
      <c r="N100" s="5"/>
      <c r="P100" s="3" t="str">
        <f>IF(基本情報登録!$D$10="","",IF(基本情報登録!$D$10=登録データ!F100,1,0))</f>
        <v/>
      </c>
    </row>
    <row r="101" spans="1:16" x14ac:dyDescent="0.15">
      <c r="A101" s="7">
        <v>99</v>
      </c>
      <c r="B101" s="7" t="s">
        <v>990</v>
      </c>
      <c r="C101" s="7" t="s">
        <v>1090</v>
      </c>
      <c r="D101" s="7" t="s">
        <v>1867</v>
      </c>
      <c r="E101" s="7" t="s">
        <v>1868</v>
      </c>
      <c r="F101" s="7" t="s">
        <v>1892</v>
      </c>
      <c r="G101" s="7">
        <v>2</v>
      </c>
      <c r="H101" s="7" t="s">
        <v>1191</v>
      </c>
      <c r="I101" s="7" t="s">
        <v>1414</v>
      </c>
      <c r="J101" s="7" t="s">
        <v>1415</v>
      </c>
      <c r="K101" s="113"/>
      <c r="L101" s="5"/>
      <c r="M101" s="5"/>
      <c r="N101" s="5"/>
      <c r="P101" s="3" t="str">
        <f>IF(基本情報登録!$D$10="","",IF(基本情報登録!$D$10=登録データ!F101,1,0))</f>
        <v/>
      </c>
    </row>
    <row r="102" spans="1:16" x14ac:dyDescent="0.15">
      <c r="A102" s="7">
        <v>100</v>
      </c>
      <c r="B102" s="7" t="s">
        <v>940</v>
      </c>
      <c r="C102" s="7" t="s">
        <v>1043</v>
      </c>
      <c r="D102" s="7" t="s">
        <v>1867</v>
      </c>
      <c r="E102" s="7" t="s">
        <v>1868</v>
      </c>
      <c r="F102" s="7" t="s">
        <v>1892</v>
      </c>
      <c r="G102" s="7">
        <v>2</v>
      </c>
      <c r="H102" s="7" t="s">
        <v>1146</v>
      </c>
      <c r="I102" s="7" t="s">
        <v>1290</v>
      </c>
      <c r="J102" s="7" t="s">
        <v>1291</v>
      </c>
      <c r="K102" s="113"/>
      <c r="L102" s="5"/>
      <c r="M102" s="5"/>
      <c r="N102" s="5"/>
      <c r="P102" s="3" t="str">
        <f>IF(基本情報登録!$D$10="","",IF(基本情報登録!$D$10=登録データ!F102,1,0))</f>
        <v/>
      </c>
    </row>
    <row r="103" spans="1:16" x14ac:dyDescent="0.15">
      <c r="A103" s="7">
        <v>101</v>
      </c>
      <c r="B103" s="7" t="s">
        <v>529</v>
      </c>
      <c r="C103" s="7" t="s">
        <v>530</v>
      </c>
      <c r="D103" s="7" t="s">
        <v>1867</v>
      </c>
      <c r="E103" s="7" t="s">
        <v>1868</v>
      </c>
      <c r="F103" s="7" t="s">
        <v>1892</v>
      </c>
      <c r="G103" s="7">
        <v>4</v>
      </c>
      <c r="H103" s="7" t="s">
        <v>483</v>
      </c>
      <c r="I103" s="7" t="s">
        <v>531</v>
      </c>
      <c r="J103" s="7" t="s">
        <v>1268</v>
      </c>
      <c r="K103" s="113"/>
      <c r="L103" s="5"/>
      <c r="M103" s="5"/>
      <c r="N103" s="5"/>
      <c r="P103" s="3" t="str">
        <f>IF(基本情報登録!$D$10="","",IF(基本情報登録!$D$10=登録データ!F103,1,0))</f>
        <v/>
      </c>
    </row>
    <row r="104" spans="1:16" x14ac:dyDescent="0.15">
      <c r="A104" s="7">
        <v>102</v>
      </c>
      <c r="B104" s="7" t="s">
        <v>1625</v>
      </c>
      <c r="C104" s="7" t="s">
        <v>1626</v>
      </c>
      <c r="D104" s="7" t="s">
        <v>1867</v>
      </c>
      <c r="E104" s="7" t="s">
        <v>1868</v>
      </c>
      <c r="F104" s="7" t="s">
        <v>1892</v>
      </c>
      <c r="G104" s="7">
        <v>1</v>
      </c>
      <c r="H104" s="7" t="s">
        <v>1893</v>
      </c>
      <c r="I104" s="7" t="s">
        <v>411</v>
      </c>
      <c r="J104" s="7" t="s">
        <v>1337</v>
      </c>
      <c r="K104" s="113"/>
      <c r="L104" s="5"/>
      <c r="M104" s="5"/>
      <c r="N104" s="5"/>
      <c r="P104" s="3" t="str">
        <f>IF(基本情報登録!$D$10="","",IF(基本情報登録!$D$10=登録データ!F104,1,0))</f>
        <v/>
      </c>
    </row>
    <row r="105" spans="1:16" x14ac:dyDescent="0.15">
      <c r="A105" s="7">
        <v>103</v>
      </c>
      <c r="B105" s="7" t="s">
        <v>944</v>
      </c>
      <c r="C105" s="7" t="s">
        <v>1046</v>
      </c>
      <c r="D105" s="7" t="s">
        <v>1867</v>
      </c>
      <c r="E105" s="7" t="s">
        <v>1868</v>
      </c>
      <c r="F105" s="7" t="s">
        <v>1892</v>
      </c>
      <c r="G105" s="7">
        <v>2</v>
      </c>
      <c r="H105" s="7" t="s">
        <v>1151</v>
      </c>
      <c r="I105" s="7" t="s">
        <v>1296</v>
      </c>
      <c r="J105" s="7" t="s">
        <v>1297</v>
      </c>
      <c r="K105" s="113"/>
      <c r="L105" s="5"/>
      <c r="M105" s="5"/>
      <c r="N105" s="5"/>
      <c r="P105" s="3" t="str">
        <f>IF(基本情報登録!$D$10="","",IF(基本情報登録!$D$10=登録データ!F105,1,0))</f>
        <v/>
      </c>
    </row>
    <row r="106" spans="1:16" x14ac:dyDescent="0.15">
      <c r="A106" s="7">
        <v>104</v>
      </c>
      <c r="B106" s="7" t="s">
        <v>946</v>
      </c>
      <c r="C106" s="7" t="s">
        <v>1048</v>
      </c>
      <c r="D106" s="7" t="s">
        <v>1867</v>
      </c>
      <c r="E106" s="7" t="s">
        <v>1868</v>
      </c>
      <c r="F106" s="7" t="s">
        <v>1892</v>
      </c>
      <c r="G106" s="7">
        <v>2</v>
      </c>
      <c r="H106" s="7" t="s">
        <v>1153</v>
      </c>
      <c r="I106" s="7" t="s">
        <v>1299</v>
      </c>
      <c r="J106" s="7" t="s">
        <v>1291</v>
      </c>
      <c r="K106" s="113"/>
      <c r="L106" s="5"/>
      <c r="M106" s="5"/>
      <c r="N106" s="5"/>
      <c r="P106" s="3" t="str">
        <f>IF(基本情報登録!$D$10="","",IF(基本情報登録!$D$10=登録データ!F106,1,0))</f>
        <v/>
      </c>
    </row>
    <row r="107" spans="1:16" x14ac:dyDescent="0.15">
      <c r="A107" s="7">
        <v>105</v>
      </c>
      <c r="B107" s="7" t="s">
        <v>952</v>
      </c>
      <c r="C107" s="7" t="s">
        <v>1054</v>
      </c>
      <c r="D107" s="7" t="s">
        <v>1867</v>
      </c>
      <c r="E107" s="7" t="s">
        <v>1868</v>
      </c>
      <c r="F107" s="7" t="s">
        <v>1892</v>
      </c>
      <c r="G107" s="7">
        <v>2</v>
      </c>
      <c r="H107" s="7" t="s">
        <v>1158</v>
      </c>
      <c r="I107" s="7" t="s">
        <v>1307</v>
      </c>
      <c r="J107" s="7" t="s">
        <v>1308</v>
      </c>
      <c r="K107" s="113"/>
      <c r="L107" s="5"/>
      <c r="M107" s="5"/>
      <c r="N107" s="5"/>
      <c r="P107" s="3" t="str">
        <f>IF(基本情報登録!$D$10="","",IF(基本情報登録!$D$10=登録データ!F107,1,0))</f>
        <v/>
      </c>
    </row>
    <row r="108" spans="1:16" x14ac:dyDescent="0.15">
      <c r="A108" s="7">
        <v>106</v>
      </c>
      <c r="B108" s="7" t="s">
        <v>976</v>
      </c>
      <c r="C108" s="7" t="s">
        <v>1076</v>
      </c>
      <c r="D108" s="7" t="s">
        <v>1867</v>
      </c>
      <c r="E108" s="7" t="s">
        <v>1868</v>
      </c>
      <c r="F108" s="7" t="s">
        <v>1892</v>
      </c>
      <c r="G108" s="7">
        <v>2</v>
      </c>
      <c r="H108" s="7" t="s">
        <v>1181</v>
      </c>
      <c r="I108" s="7" t="s">
        <v>1393</v>
      </c>
      <c r="J108" s="7" t="s">
        <v>1274</v>
      </c>
      <c r="K108" s="113"/>
      <c r="L108" s="5"/>
      <c r="M108" s="5"/>
      <c r="N108" s="5"/>
      <c r="P108" s="3" t="str">
        <f>IF(基本情報登録!$D$10="","",IF(基本情報登録!$D$10=登録データ!F108,1,0))</f>
        <v/>
      </c>
    </row>
    <row r="109" spans="1:16" x14ac:dyDescent="0.15">
      <c r="A109" s="7">
        <v>107</v>
      </c>
      <c r="B109" s="7" t="s">
        <v>951</v>
      </c>
      <c r="C109" s="7" t="s">
        <v>1053</v>
      </c>
      <c r="D109" s="7" t="s">
        <v>1867</v>
      </c>
      <c r="E109" s="7" t="s">
        <v>1868</v>
      </c>
      <c r="F109" s="7" t="s">
        <v>1892</v>
      </c>
      <c r="G109" s="7">
        <v>2</v>
      </c>
      <c r="H109" s="7" t="s">
        <v>1155</v>
      </c>
      <c r="I109" s="7" t="s">
        <v>1306</v>
      </c>
      <c r="J109" s="7" t="s">
        <v>1263</v>
      </c>
      <c r="K109" s="113"/>
      <c r="L109" s="5"/>
      <c r="M109" s="5"/>
      <c r="N109" s="5"/>
      <c r="P109" s="3" t="str">
        <f>IF(基本情報登録!$D$10="","",IF(基本情報登録!$D$10=登録データ!F109,1,0))</f>
        <v/>
      </c>
    </row>
    <row r="110" spans="1:16" x14ac:dyDescent="0.15">
      <c r="A110" s="7">
        <v>108</v>
      </c>
      <c r="B110" s="7" t="s">
        <v>935</v>
      </c>
      <c r="C110" s="7" t="s">
        <v>1038</v>
      </c>
      <c r="D110" s="7" t="s">
        <v>1867</v>
      </c>
      <c r="E110" s="7" t="s">
        <v>1868</v>
      </c>
      <c r="F110" s="7" t="s">
        <v>1892</v>
      </c>
      <c r="G110" s="7">
        <v>2</v>
      </c>
      <c r="H110" s="7" t="s">
        <v>1141</v>
      </c>
      <c r="I110" s="7" t="s">
        <v>1281</v>
      </c>
      <c r="J110" s="7" t="s">
        <v>1282</v>
      </c>
      <c r="K110" s="113"/>
      <c r="L110" s="5"/>
      <c r="M110" s="5"/>
      <c r="N110" s="5"/>
      <c r="P110" s="3" t="str">
        <f>IF(基本情報登録!$D$10="","",IF(基本情報登録!$D$10=登録データ!F110,1,0))</f>
        <v/>
      </c>
    </row>
    <row r="111" spans="1:16" x14ac:dyDescent="0.15">
      <c r="A111" s="7">
        <v>109</v>
      </c>
      <c r="B111" s="7" t="s">
        <v>947</v>
      </c>
      <c r="C111" s="7" t="s">
        <v>1049</v>
      </c>
      <c r="D111" s="7" t="s">
        <v>1867</v>
      </c>
      <c r="E111" s="7" t="s">
        <v>1868</v>
      </c>
      <c r="F111" s="7" t="s">
        <v>1892</v>
      </c>
      <c r="G111" s="7">
        <v>2</v>
      </c>
      <c r="H111" s="7" t="s">
        <v>1154</v>
      </c>
      <c r="I111" s="7" t="s">
        <v>840</v>
      </c>
      <c r="J111" s="7" t="s">
        <v>1300</v>
      </c>
      <c r="K111" s="113"/>
      <c r="L111" s="5"/>
      <c r="M111" s="5"/>
      <c r="N111" s="5"/>
      <c r="P111" s="3" t="str">
        <f>IF(基本情報登録!$D$10="","",IF(基本情報登録!$D$10=登録データ!F111,1,0))</f>
        <v/>
      </c>
    </row>
    <row r="112" spans="1:16" x14ac:dyDescent="0.15">
      <c r="A112" s="7">
        <v>110</v>
      </c>
      <c r="B112" s="7" t="s">
        <v>933</v>
      </c>
      <c r="C112" s="7" t="s">
        <v>1036</v>
      </c>
      <c r="D112" s="7" t="s">
        <v>1867</v>
      </c>
      <c r="E112" s="7" t="s">
        <v>1868</v>
      </c>
      <c r="F112" s="7" t="s">
        <v>1892</v>
      </c>
      <c r="G112" s="7">
        <v>2</v>
      </c>
      <c r="H112" s="7" t="s">
        <v>1139</v>
      </c>
      <c r="I112" s="7" t="s">
        <v>405</v>
      </c>
      <c r="J112" s="7" t="s">
        <v>1279</v>
      </c>
      <c r="K112" s="113"/>
      <c r="L112" s="5"/>
      <c r="M112" s="5"/>
      <c r="N112" s="5"/>
      <c r="P112" s="3" t="str">
        <f>IF(基本情報登録!$D$10="","",IF(基本情報登録!$D$10=登録データ!F112,1,0))</f>
        <v/>
      </c>
    </row>
    <row r="113" spans="1:16" x14ac:dyDescent="0.15">
      <c r="A113" s="7">
        <v>111</v>
      </c>
      <c r="B113" s="7" t="s">
        <v>948</v>
      </c>
      <c r="C113" s="7" t="s">
        <v>1050</v>
      </c>
      <c r="D113" s="7" t="s">
        <v>1867</v>
      </c>
      <c r="E113" s="7" t="s">
        <v>1868</v>
      </c>
      <c r="F113" s="7" t="s">
        <v>1892</v>
      </c>
      <c r="G113" s="7">
        <v>2</v>
      </c>
      <c r="H113" s="7" t="s">
        <v>1155</v>
      </c>
      <c r="I113" s="7" t="s">
        <v>1301</v>
      </c>
      <c r="J113" s="7" t="s">
        <v>1274</v>
      </c>
      <c r="K113" s="113"/>
      <c r="L113" s="5"/>
      <c r="M113" s="5"/>
      <c r="N113" s="5"/>
      <c r="P113" s="3" t="str">
        <f>IF(基本情報登録!$D$10="","",IF(基本情報登録!$D$10=登録データ!F113,1,0))</f>
        <v/>
      </c>
    </row>
    <row r="114" spans="1:16" x14ac:dyDescent="0.15">
      <c r="A114" s="7">
        <v>112</v>
      </c>
      <c r="B114" s="7" t="s">
        <v>937</v>
      </c>
      <c r="C114" s="7" t="s">
        <v>1040</v>
      </c>
      <c r="D114" s="7" t="s">
        <v>1867</v>
      </c>
      <c r="E114" s="7" t="s">
        <v>1868</v>
      </c>
      <c r="F114" s="7" t="s">
        <v>1892</v>
      </c>
      <c r="G114" s="7">
        <v>2</v>
      </c>
      <c r="H114" s="7" t="s">
        <v>1143</v>
      </c>
      <c r="I114" s="7" t="s">
        <v>1284</v>
      </c>
      <c r="J114" s="7" t="s">
        <v>1285</v>
      </c>
      <c r="K114" s="113"/>
      <c r="L114" s="5"/>
      <c r="M114" s="5"/>
      <c r="N114" s="5"/>
      <c r="P114" s="3" t="str">
        <f>IF(基本情報登録!$D$10="","",IF(基本情報登録!$D$10=登録データ!F114,1,0))</f>
        <v/>
      </c>
    </row>
    <row r="115" spans="1:16" x14ac:dyDescent="0.15">
      <c r="A115" s="7">
        <v>113</v>
      </c>
      <c r="B115" s="7" t="s">
        <v>938</v>
      </c>
      <c r="C115" s="7" t="s">
        <v>1041</v>
      </c>
      <c r="D115" s="7" t="s">
        <v>1867</v>
      </c>
      <c r="E115" s="7" t="s">
        <v>1868</v>
      </c>
      <c r="F115" s="7" t="s">
        <v>1892</v>
      </c>
      <c r="G115" s="7">
        <v>2</v>
      </c>
      <c r="H115" s="7" t="s">
        <v>1144</v>
      </c>
      <c r="I115" s="7" t="s">
        <v>1286</v>
      </c>
      <c r="J115" s="7" t="s">
        <v>1287</v>
      </c>
      <c r="K115" s="113"/>
      <c r="L115" s="5"/>
      <c r="M115" s="5"/>
      <c r="N115" s="5"/>
      <c r="P115" s="3" t="str">
        <f>IF(基本情報登録!$D$10="","",IF(基本情報登録!$D$10=登録データ!F115,1,0))</f>
        <v/>
      </c>
    </row>
    <row r="116" spans="1:16" x14ac:dyDescent="0.15">
      <c r="A116" s="7">
        <v>114</v>
      </c>
      <c r="B116" s="7" t="s">
        <v>945</v>
      </c>
      <c r="C116" s="7" t="s">
        <v>1047</v>
      </c>
      <c r="D116" s="7" t="s">
        <v>1867</v>
      </c>
      <c r="E116" s="7" t="s">
        <v>1868</v>
      </c>
      <c r="F116" s="7" t="s">
        <v>1892</v>
      </c>
      <c r="G116" s="7">
        <v>2</v>
      </c>
      <c r="H116" s="7" t="s">
        <v>1152</v>
      </c>
      <c r="I116" s="7" t="s">
        <v>866</v>
      </c>
      <c r="J116" s="7" t="s">
        <v>1298</v>
      </c>
      <c r="K116" s="113"/>
      <c r="L116" s="5"/>
      <c r="M116" s="5"/>
      <c r="N116" s="5"/>
      <c r="P116" s="3" t="str">
        <f>IF(基本情報登録!$D$10="","",IF(基本情報登録!$D$10=登録データ!F116,1,0))</f>
        <v/>
      </c>
    </row>
    <row r="117" spans="1:16" x14ac:dyDescent="0.15">
      <c r="A117" s="7">
        <v>115</v>
      </c>
      <c r="B117" s="7" t="s">
        <v>1627</v>
      </c>
      <c r="C117" s="7" t="s">
        <v>1628</v>
      </c>
      <c r="D117" s="7" t="s">
        <v>1867</v>
      </c>
      <c r="E117" s="7" t="s">
        <v>1868</v>
      </c>
      <c r="F117" s="7" t="s">
        <v>1892</v>
      </c>
      <c r="G117" s="7">
        <v>1</v>
      </c>
      <c r="H117" s="7" t="s">
        <v>1894</v>
      </c>
      <c r="I117" s="7" t="s">
        <v>840</v>
      </c>
      <c r="J117" s="7" t="s">
        <v>1283</v>
      </c>
      <c r="K117" s="113"/>
      <c r="L117" s="5"/>
      <c r="M117" s="5"/>
      <c r="N117" s="5"/>
      <c r="P117" s="3" t="str">
        <f>IF(基本情報登録!$D$10="","",IF(基本情報登録!$D$10=登録データ!F117,1,0))</f>
        <v/>
      </c>
    </row>
    <row r="118" spans="1:16" x14ac:dyDescent="0.15">
      <c r="A118" s="7">
        <v>116</v>
      </c>
      <c r="B118" s="7" t="s">
        <v>1629</v>
      </c>
      <c r="C118" s="7" t="s">
        <v>1630</v>
      </c>
      <c r="D118" s="7" t="s">
        <v>1867</v>
      </c>
      <c r="E118" s="7" t="s">
        <v>1868</v>
      </c>
      <c r="F118" s="7" t="s">
        <v>1892</v>
      </c>
      <c r="G118" s="7">
        <v>1</v>
      </c>
      <c r="H118" s="7" t="s">
        <v>1895</v>
      </c>
      <c r="I118" s="7" t="s">
        <v>1896</v>
      </c>
      <c r="J118" s="7" t="s">
        <v>1234</v>
      </c>
      <c r="K118" s="113"/>
      <c r="L118" s="5"/>
      <c r="M118" s="5"/>
      <c r="N118" s="5"/>
      <c r="P118" s="3" t="str">
        <f>IF(基本情報登録!$D$10="","",IF(基本情報登録!$D$10=登録データ!F118,1,0))</f>
        <v/>
      </c>
    </row>
    <row r="119" spans="1:16" x14ac:dyDescent="0.15">
      <c r="A119" s="7">
        <v>117</v>
      </c>
      <c r="B119" s="7" t="s">
        <v>1631</v>
      </c>
      <c r="C119" s="7" t="s">
        <v>1632</v>
      </c>
      <c r="D119" s="7" t="s">
        <v>1867</v>
      </c>
      <c r="E119" s="7" t="s">
        <v>1868</v>
      </c>
      <c r="F119" s="7" t="s">
        <v>1892</v>
      </c>
      <c r="G119" s="7">
        <v>1</v>
      </c>
      <c r="H119" s="7" t="s">
        <v>1897</v>
      </c>
      <c r="I119" s="7" t="s">
        <v>1321</v>
      </c>
      <c r="J119" s="7" t="s">
        <v>1384</v>
      </c>
      <c r="K119" s="113"/>
      <c r="L119" s="5"/>
      <c r="M119" s="5"/>
      <c r="N119" s="5"/>
      <c r="P119" s="3" t="str">
        <f>IF(基本情報登録!$D$10="","",IF(基本情報登録!$D$10=登録データ!F119,1,0))</f>
        <v/>
      </c>
    </row>
    <row r="120" spans="1:16" x14ac:dyDescent="0.15">
      <c r="A120" s="7">
        <v>118</v>
      </c>
      <c r="B120" s="7" t="s">
        <v>1633</v>
      </c>
      <c r="C120" s="7" t="s">
        <v>1634</v>
      </c>
      <c r="D120" s="7" t="s">
        <v>1867</v>
      </c>
      <c r="E120" s="7" t="s">
        <v>1868</v>
      </c>
      <c r="F120" s="7" t="s">
        <v>1892</v>
      </c>
      <c r="G120" s="7">
        <v>1</v>
      </c>
      <c r="H120" s="7" t="s">
        <v>1898</v>
      </c>
      <c r="I120" s="7" t="s">
        <v>1899</v>
      </c>
      <c r="J120" s="7" t="s">
        <v>1900</v>
      </c>
      <c r="K120" s="113"/>
      <c r="L120" s="5"/>
      <c r="M120" s="5"/>
      <c r="N120" s="5"/>
      <c r="P120" s="3" t="str">
        <f>IF(基本情報登録!$D$10="","",IF(基本情報登録!$D$10=登録データ!F120,1,0))</f>
        <v/>
      </c>
    </row>
    <row r="121" spans="1:16" x14ac:dyDescent="0.15">
      <c r="A121" s="112">
        <v>119</v>
      </c>
      <c r="B121" s="112" t="s">
        <v>1635</v>
      </c>
      <c r="C121" s="112" t="s">
        <v>1636</v>
      </c>
      <c r="D121" s="7" t="s">
        <v>1867</v>
      </c>
      <c r="E121" s="7" t="s">
        <v>1868</v>
      </c>
      <c r="F121" s="112" t="s">
        <v>1892</v>
      </c>
      <c r="G121" s="112">
        <v>1</v>
      </c>
      <c r="H121" s="112" t="s">
        <v>1901</v>
      </c>
      <c r="I121" s="112" t="s">
        <v>1902</v>
      </c>
      <c r="J121" s="112" t="s">
        <v>877</v>
      </c>
      <c r="K121" s="113"/>
      <c r="L121" s="5"/>
      <c r="M121" s="5"/>
      <c r="N121" s="5"/>
      <c r="P121" s="3" t="str">
        <f>IF(基本情報登録!$D$10="","",IF(基本情報登録!$D$10=登録データ!F121,1,0))</f>
        <v/>
      </c>
    </row>
    <row r="122" spans="1:16" x14ac:dyDescent="0.15">
      <c r="A122" s="112">
        <v>120</v>
      </c>
      <c r="B122" s="112" t="s">
        <v>1637</v>
      </c>
      <c r="C122" s="112" t="s">
        <v>1638</v>
      </c>
      <c r="D122" s="7" t="s">
        <v>1867</v>
      </c>
      <c r="E122" s="7" t="s">
        <v>1868</v>
      </c>
      <c r="F122" s="112" t="s">
        <v>1892</v>
      </c>
      <c r="G122" s="112">
        <v>1</v>
      </c>
      <c r="H122" s="112" t="s">
        <v>1903</v>
      </c>
      <c r="I122" s="112" t="s">
        <v>1904</v>
      </c>
      <c r="J122" s="112" t="s">
        <v>1249</v>
      </c>
      <c r="K122" s="113"/>
      <c r="L122" s="5"/>
      <c r="M122" s="5"/>
      <c r="N122" s="5"/>
      <c r="P122" s="3" t="str">
        <f>IF(基本情報登録!$D$10="","",IF(基本情報登録!$D$10=登録データ!F122,1,0))</f>
        <v/>
      </c>
    </row>
    <row r="123" spans="1:16" x14ac:dyDescent="0.15">
      <c r="A123" s="112">
        <v>121</v>
      </c>
      <c r="B123" s="112" t="s">
        <v>1639</v>
      </c>
      <c r="C123" s="112" t="s">
        <v>1640</v>
      </c>
      <c r="D123" s="7" t="s">
        <v>1867</v>
      </c>
      <c r="E123" s="7" t="s">
        <v>1868</v>
      </c>
      <c r="F123" s="112" t="s">
        <v>1892</v>
      </c>
      <c r="G123" s="112">
        <v>1</v>
      </c>
      <c r="H123" s="112" t="s">
        <v>1905</v>
      </c>
      <c r="I123" s="112" t="s">
        <v>665</v>
      </c>
      <c r="J123" s="112" t="s">
        <v>1261</v>
      </c>
      <c r="K123" s="113"/>
      <c r="L123" s="5"/>
      <c r="M123" s="5"/>
      <c r="N123" s="5"/>
      <c r="P123" s="3" t="str">
        <f>IF(基本情報登録!$D$10="","",IF(基本情報登録!$D$10=登録データ!F123,1,0))</f>
        <v/>
      </c>
    </row>
    <row r="124" spans="1:16" x14ac:dyDescent="0.15">
      <c r="A124" s="112">
        <v>122</v>
      </c>
      <c r="B124" s="112" t="s">
        <v>1641</v>
      </c>
      <c r="C124" s="112" t="s">
        <v>1642</v>
      </c>
      <c r="D124" s="7" t="s">
        <v>1867</v>
      </c>
      <c r="E124" s="7" t="s">
        <v>1868</v>
      </c>
      <c r="F124" s="112" t="s">
        <v>1892</v>
      </c>
      <c r="G124" s="112">
        <v>1</v>
      </c>
      <c r="H124" s="112" t="s">
        <v>1906</v>
      </c>
      <c r="I124" s="112" t="s">
        <v>1907</v>
      </c>
      <c r="J124" s="112" t="s">
        <v>1337</v>
      </c>
      <c r="K124" s="113"/>
      <c r="L124" s="5"/>
      <c r="M124" s="5"/>
      <c r="N124" s="5"/>
      <c r="P124" s="3" t="str">
        <f>IF(基本情報登録!$D$10="","",IF(基本情報登録!$D$10=登録データ!F124,1,0))</f>
        <v/>
      </c>
    </row>
    <row r="125" spans="1:16" x14ac:dyDescent="0.15">
      <c r="A125" s="112">
        <v>123</v>
      </c>
      <c r="B125" s="112" t="s">
        <v>1643</v>
      </c>
      <c r="C125" s="112" t="s">
        <v>1644</v>
      </c>
      <c r="D125" s="7" t="s">
        <v>1867</v>
      </c>
      <c r="E125" s="7" t="s">
        <v>1868</v>
      </c>
      <c r="F125" s="112" t="s">
        <v>1892</v>
      </c>
      <c r="G125" s="112">
        <v>1</v>
      </c>
      <c r="H125" s="112" t="s">
        <v>1908</v>
      </c>
      <c r="I125" s="112" t="s">
        <v>1909</v>
      </c>
      <c r="J125" s="112" t="s">
        <v>1239</v>
      </c>
      <c r="K125" s="113"/>
      <c r="L125" s="5"/>
      <c r="M125" s="5"/>
      <c r="N125" s="5"/>
      <c r="P125" s="3" t="str">
        <f>IF(基本情報登録!$D$10="","",IF(基本情報登録!$D$10=登録データ!F125,1,0))</f>
        <v/>
      </c>
    </row>
    <row r="126" spans="1:16" x14ac:dyDescent="0.15">
      <c r="A126" s="112">
        <v>124</v>
      </c>
      <c r="B126" s="112" t="s">
        <v>1645</v>
      </c>
      <c r="C126" s="112" t="s">
        <v>1646</v>
      </c>
      <c r="D126" s="7" t="s">
        <v>1867</v>
      </c>
      <c r="E126" s="7" t="s">
        <v>1868</v>
      </c>
      <c r="F126" s="112" t="s">
        <v>1892</v>
      </c>
      <c r="G126" s="112">
        <v>1</v>
      </c>
      <c r="H126" s="112" t="s">
        <v>1910</v>
      </c>
      <c r="I126" s="112" t="s">
        <v>1911</v>
      </c>
      <c r="J126" s="112" t="s">
        <v>1481</v>
      </c>
      <c r="K126" s="113"/>
      <c r="L126" s="5"/>
      <c r="M126" s="5"/>
      <c r="N126" s="5"/>
      <c r="P126" s="3" t="str">
        <f>IF(基本情報登録!$D$10="","",IF(基本情報登録!$D$10=登録データ!F126,1,0))</f>
        <v/>
      </c>
    </row>
    <row r="127" spans="1:16" x14ac:dyDescent="0.15">
      <c r="A127" s="112">
        <v>125</v>
      </c>
      <c r="B127" s="112" t="s">
        <v>1647</v>
      </c>
      <c r="C127" s="112" t="s">
        <v>1648</v>
      </c>
      <c r="D127" s="7" t="s">
        <v>1867</v>
      </c>
      <c r="E127" s="7" t="s">
        <v>1868</v>
      </c>
      <c r="F127" s="112" t="s">
        <v>1892</v>
      </c>
      <c r="G127" s="112">
        <v>1</v>
      </c>
      <c r="H127" s="112" t="s">
        <v>1912</v>
      </c>
      <c r="I127" s="112" t="s">
        <v>1913</v>
      </c>
      <c r="J127" s="112" t="s">
        <v>1237</v>
      </c>
      <c r="K127" s="113"/>
      <c r="L127" s="5"/>
      <c r="M127" s="5"/>
      <c r="N127" s="5"/>
      <c r="P127" s="3" t="str">
        <f>IF(基本情報登録!$D$10="","",IF(基本情報登録!$D$10=登録データ!F127,1,0))</f>
        <v/>
      </c>
    </row>
    <row r="128" spans="1:16" x14ac:dyDescent="0.15">
      <c r="A128" s="112">
        <v>126</v>
      </c>
      <c r="B128" s="112" t="s">
        <v>1649</v>
      </c>
      <c r="C128" s="112" t="s">
        <v>1650</v>
      </c>
      <c r="D128" s="7" t="s">
        <v>1867</v>
      </c>
      <c r="E128" s="7" t="s">
        <v>1868</v>
      </c>
      <c r="F128" s="112" t="s">
        <v>1892</v>
      </c>
      <c r="G128" s="112">
        <v>1</v>
      </c>
      <c r="H128" s="112" t="s">
        <v>1914</v>
      </c>
      <c r="I128" s="112" t="s">
        <v>410</v>
      </c>
      <c r="J128" s="112" t="s">
        <v>1915</v>
      </c>
      <c r="K128" s="113"/>
      <c r="L128" s="5"/>
      <c r="M128" s="5"/>
      <c r="N128" s="5"/>
      <c r="P128" s="3" t="str">
        <f>IF(基本情報登録!$D$10="","",IF(基本情報登録!$D$10=登録データ!F128,1,0))</f>
        <v/>
      </c>
    </row>
    <row r="129" spans="1:16" x14ac:dyDescent="0.15">
      <c r="A129" s="112">
        <v>127</v>
      </c>
      <c r="B129" s="112" t="s">
        <v>1651</v>
      </c>
      <c r="C129" s="112" t="s">
        <v>1652</v>
      </c>
      <c r="D129" s="7" t="s">
        <v>1867</v>
      </c>
      <c r="E129" s="7" t="s">
        <v>1868</v>
      </c>
      <c r="F129" s="112" t="s">
        <v>1892</v>
      </c>
      <c r="G129" s="112">
        <v>1</v>
      </c>
      <c r="H129" s="112" t="s">
        <v>1916</v>
      </c>
      <c r="I129" s="112" t="s">
        <v>1917</v>
      </c>
      <c r="J129" s="112" t="s">
        <v>1347</v>
      </c>
      <c r="K129" s="113"/>
      <c r="L129" s="5"/>
      <c r="M129" s="5"/>
      <c r="N129" s="5"/>
      <c r="P129" s="3" t="str">
        <f>IF(基本情報登録!$D$10="","",IF(基本情報登録!$D$10=登録データ!F129,1,0))</f>
        <v/>
      </c>
    </row>
    <row r="130" spans="1:16" x14ac:dyDescent="0.15">
      <c r="A130" s="112">
        <v>128</v>
      </c>
      <c r="B130" s="112" t="s">
        <v>1653</v>
      </c>
      <c r="C130" s="112" t="s">
        <v>1654</v>
      </c>
      <c r="D130" s="7" t="s">
        <v>1867</v>
      </c>
      <c r="E130" s="7" t="s">
        <v>1868</v>
      </c>
      <c r="F130" s="112" t="s">
        <v>1892</v>
      </c>
      <c r="G130" s="112">
        <v>1</v>
      </c>
      <c r="H130" s="112" t="s">
        <v>1918</v>
      </c>
      <c r="I130" s="112" t="s">
        <v>1919</v>
      </c>
      <c r="J130" s="112" t="s">
        <v>1279</v>
      </c>
      <c r="K130" s="113"/>
      <c r="L130" s="5"/>
      <c r="M130" s="5"/>
      <c r="N130" s="5"/>
      <c r="P130" s="3" t="str">
        <f>IF(基本情報登録!$D$10="","",IF(基本情報登録!$D$10=登録データ!F130,1,0))</f>
        <v/>
      </c>
    </row>
    <row r="131" spans="1:16" x14ac:dyDescent="0.15">
      <c r="A131" s="112">
        <v>129</v>
      </c>
      <c r="B131" s="112" t="s">
        <v>1655</v>
      </c>
      <c r="C131" s="112" t="s">
        <v>1656</v>
      </c>
      <c r="D131" s="7" t="s">
        <v>1867</v>
      </c>
      <c r="E131" s="7" t="s">
        <v>1868</v>
      </c>
      <c r="F131" s="112" t="s">
        <v>1892</v>
      </c>
      <c r="G131" s="112">
        <v>1</v>
      </c>
      <c r="H131" s="112" t="s">
        <v>1920</v>
      </c>
      <c r="I131" s="112" t="s">
        <v>1478</v>
      </c>
      <c r="J131" s="112" t="s">
        <v>1274</v>
      </c>
      <c r="K131" s="113"/>
      <c r="L131" s="5"/>
      <c r="M131" s="5"/>
      <c r="N131" s="5"/>
      <c r="P131" s="3" t="str">
        <f>IF(基本情報登録!$D$10="","",IF(基本情報登録!$D$10=登録データ!F131,1,0))</f>
        <v/>
      </c>
    </row>
    <row r="132" spans="1:16" x14ac:dyDescent="0.15">
      <c r="A132" s="112">
        <v>130</v>
      </c>
      <c r="B132" s="112" t="s">
        <v>1657</v>
      </c>
      <c r="C132" s="112" t="s">
        <v>1658</v>
      </c>
      <c r="D132" s="7" t="s">
        <v>1867</v>
      </c>
      <c r="E132" s="7" t="s">
        <v>1868</v>
      </c>
      <c r="F132" s="112" t="s">
        <v>1892</v>
      </c>
      <c r="G132" s="112">
        <v>1</v>
      </c>
      <c r="H132" s="112" t="s">
        <v>1921</v>
      </c>
      <c r="I132" s="112" t="s">
        <v>1922</v>
      </c>
      <c r="J132" s="112" t="s">
        <v>1923</v>
      </c>
      <c r="K132" s="113"/>
      <c r="L132" s="5"/>
      <c r="M132" s="5"/>
      <c r="N132" s="5"/>
      <c r="P132" s="3" t="str">
        <f>IF(基本情報登録!$D$10="","",IF(基本情報登録!$D$10=登録データ!F132,1,0))</f>
        <v/>
      </c>
    </row>
    <row r="133" spans="1:16" x14ac:dyDescent="0.15">
      <c r="A133" s="112">
        <v>131</v>
      </c>
      <c r="B133" s="112" t="s">
        <v>1659</v>
      </c>
      <c r="C133" s="112" t="s">
        <v>1660</v>
      </c>
      <c r="D133" s="7" t="s">
        <v>1867</v>
      </c>
      <c r="E133" s="7" t="s">
        <v>1868</v>
      </c>
      <c r="F133" s="112" t="s">
        <v>1892</v>
      </c>
      <c r="G133" s="112">
        <v>1</v>
      </c>
      <c r="H133" s="112" t="s">
        <v>1924</v>
      </c>
      <c r="I133" s="112" t="s">
        <v>411</v>
      </c>
      <c r="J133" s="112" t="s">
        <v>1925</v>
      </c>
      <c r="K133" s="113"/>
      <c r="L133" s="5"/>
      <c r="M133" s="5"/>
      <c r="N133" s="5"/>
      <c r="P133" s="3" t="str">
        <f>IF(基本情報登録!$D$10="","",IF(基本情報登録!$D$10=登録データ!F133,1,0))</f>
        <v/>
      </c>
    </row>
    <row r="134" spans="1:16" x14ac:dyDescent="0.15">
      <c r="A134" s="112">
        <v>132</v>
      </c>
      <c r="B134" s="112" t="s">
        <v>503</v>
      </c>
      <c r="C134" s="112" t="s">
        <v>504</v>
      </c>
      <c r="D134" s="7" t="s">
        <v>1867</v>
      </c>
      <c r="E134" s="7" t="s">
        <v>1868</v>
      </c>
      <c r="F134" s="112" t="s">
        <v>1926</v>
      </c>
      <c r="G134" s="112">
        <v>4</v>
      </c>
      <c r="H134" s="112" t="s">
        <v>505</v>
      </c>
      <c r="I134" s="112" t="s">
        <v>506</v>
      </c>
      <c r="J134" s="112" t="s">
        <v>1396</v>
      </c>
      <c r="K134" s="113"/>
      <c r="L134" s="5"/>
      <c r="M134" s="5"/>
      <c r="N134" s="5"/>
      <c r="P134" s="3" t="str">
        <f>IF(基本情報登録!$D$10="","",IF(基本情報登録!$D$10=登録データ!F134,1,0))</f>
        <v/>
      </c>
    </row>
    <row r="135" spans="1:16" x14ac:dyDescent="0.15">
      <c r="A135" s="112">
        <v>133</v>
      </c>
      <c r="B135" s="112" t="s">
        <v>977</v>
      </c>
      <c r="C135" s="112" t="s">
        <v>744</v>
      </c>
      <c r="D135" s="7" t="s">
        <v>1867</v>
      </c>
      <c r="E135" s="7" t="s">
        <v>1868</v>
      </c>
      <c r="F135" s="112" t="s">
        <v>1926</v>
      </c>
      <c r="G135" s="112">
        <v>3</v>
      </c>
      <c r="H135" s="112" t="s">
        <v>453</v>
      </c>
      <c r="I135" s="112" t="s">
        <v>691</v>
      </c>
      <c r="J135" s="112" t="s">
        <v>1927</v>
      </c>
      <c r="K135" s="113"/>
      <c r="L135" s="5"/>
      <c r="M135" s="5"/>
      <c r="N135" s="5"/>
      <c r="P135" s="3" t="str">
        <f>IF(基本情報登録!$D$10="","",IF(基本情報登録!$D$10=登録データ!F135,1,0))</f>
        <v/>
      </c>
    </row>
    <row r="136" spans="1:16" x14ac:dyDescent="0.15">
      <c r="A136" s="112">
        <v>134</v>
      </c>
      <c r="B136" s="112" t="s">
        <v>815</v>
      </c>
      <c r="C136" s="112" t="s">
        <v>816</v>
      </c>
      <c r="D136" s="7" t="s">
        <v>1867</v>
      </c>
      <c r="E136" s="7" t="s">
        <v>1868</v>
      </c>
      <c r="F136" s="112" t="s">
        <v>1926</v>
      </c>
      <c r="G136" s="112">
        <v>3</v>
      </c>
      <c r="H136" s="112" t="s">
        <v>720</v>
      </c>
      <c r="I136" s="112" t="s">
        <v>1928</v>
      </c>
      <c r="J136" s="112" t="s">
        <v>1397</v>
      </c>
      <c r="K136" s="113"/>
      <c r="L136" s="5"/>
      <c r="M136" s="5"/>
      <c r="N136" s="5"/>
      <c r="P136" s="3" t="str">
        <f>IF(基本情報登録!$D$10="","",IF(基本情報登録!$D$10=登録データ!F136,1,0))</f>
        <v/>
      </c>
    </row>
    <row r="137" spans="1:16" x14ac:dyDescent="0.15">
      <c r="A137" s="112">
        <v>135</v>
      </c>
      <c r="B137" s="112" t="s">
        <v>740</v>
      </c>
      <c r="C137" s="112" t="s">
        <v>741</v>
      </c>
      <c r="D137" s="7" t="s">
        <v>1867</v>
      </c>
      <c r="E137" s="7" t="s">
        <v>1868</v>
      </c>
      <c r="F137" s="112" t="s">
        <v>1926</v>
      </c>
      <c r="G137" s="112">
        <v>3</v>
      </c>
      <c r="H137" s="112" t="s">
        <v>742</v>
      </c>
      <c r="I137" s="112" t="s">
        <v>743</v>
      </c>
      <c r="J137" s="112" t="s">
        <v>1379</v>
      </c>
      <c r="K137" s="113"/>
      <c r="L137" s="5"/>
      <c r="M137" s="5"/>
      <c r="N137" s="5"/>
      <c r="P137" s="3" t="str">
        <f>IF(基本情報登録!$D$10="","",IF(基本情報登録!$D$10=登録データ!F137,1,0))</f>
        <v/>
      </c>
    </row>
    <row r="138" spans="1:16" x14ac:dyDescent="0.15">
      <c r="A138" s="112">
        <v>136</v>
      </c>
      <c r="B138" s="112" t="s">
        <v>500</v>
      </c>
      <c r="C138" s="112" t="s">
        <v>501</v>
      </c>
      <c r="D138" s="7" t="s">
        <v>1867</v>
      </c>
      <c r="E138" s="7" t="s">
        <v>1868</v>
      </c>
      <c r="F138" s="112" t="s">
        <v>1926</v>
      </c>
      <c r="G138" s="112">
        <v>4</v>
      </c>
      <c r="H138" s="112" t="s">
        <v>387</v>
      </c>
      <c r="I138" s="112" t="s">
        <v>502</v>
      </c>
      <c r="J138" s="112" t="s">
        <v>1335</v>
      </c>
      <c r="K138" s="113"/>
      <c r="L138" s="5"/>
      <c r="M138" s="5"/>
      <c r="N138" s="5"/>
      <c r="P138" s="3" t="str">
        <f>IF(基本情報登録!$D$10="","",IF(基本情報登録!$D$10=登録データ!F138,1,0))</f>
        <v/>
      </c>
    </row>
    <row r="139" spans="1:16" x14ac:dyDescent="0.15">
      <c r="A139" s="112">
        <v>137</v>
      </c>
      <c r="B139" s="112" t="s">
        <v>985</v>
      </c>
      <c r="C139" s="112" t="s">
        <v>1085</v>
      </c>
      <c r="D139" s="7" t="s">
        <v>1867</v>
      </c>
      <c r="E139" s="7" t="s">
        <v>1868</v>
      </c>
      <c r="F139" s="112" t="s">
        <v>1926</v>
      </c>
      <c r="G139" s="112">
        <v>2</v>
      </c>
      <c r="H139" s="112" t="s">
        <v>1187</v>
      </c>
      <c r="I139" s="112" t="s">
        <v>714</v>
      </c>
      <c r="J139" s="112" t="s">
        <v>1408</v>
      </c>
      <c r="K139" s="113"/>
      <c r="L139" s="5"/>
      <c r="M139" s="5"/>
      <c r="N139" s="5"/>
      <c r="P139" s="3" t="str">
        <f>IF(基本情報登録!$D$10="","",IF(基本情報登録!$D$10=登録データ!F139,1,0))</f>
        <v/>
      </c>
    </row>
    <row r="140" spans="1:16" x14ac:dyDescent="0.15">
      <c r="A140" s="112">
        <v>138</v>
      </c>
      <c r="B140" s="112" t="s">
        <v>988</v>
      </c>
      <c r="C140" s="112" t="s">
        <v>1088</v>
      </c>
      <c r="D140" s="7" t="s">
        <v>1867</v>
      </c>
      <c r="E140" s="7" t="s">
        <v>1868</v>
      </c>
      <c r="F140" s="112" t="s">
        <v>1926</v>
      </c>
      <c r="G140" s="112">
        <v>2</v>
      </c>
      <c r="H140" s="112" t="s">
        <v>1189</v>
      </c>
      <c r="I140" s="112" t="s">
        <v>405</v>
      </c>
      <c r="J140" s="112" t="s">
        <v>1235</v>
      </c>
      <c r="K140" s="113"/>
      <c r="L140" s="5"/>
      <c r="M140" s="5"/>
      <c r="N140" s="5"/>
      <c r="P140" s="3" t="str">
        <f>IF(基本情報登録!$D$10="","",IF(基本情報登録!$D$10=登録データ!F140,1,0))</f>
        <v/>
      </c>
    </row>
    <row r="141" spans="1:16" x14ac:dyDescent="0.15">
      <c r="A141" s="112">
        <v>139</v>
      </c>
      <c r="B141" s="112" t="s">
        <v>845</v>
      </c>
      <c r="C141" s="112" t="s">
        <v>846</v>
      </c>
      <c r="D141" s="7" t="s">
        <v>1867</v>
      </c>
      <c r="E141" s="7" t="s">
        <v>1868</v>
      </c>
      <c r="F141" s="112" t="s">
        <v>1926</v>
      </c>
      <c r="G141" s="112">
        <v>4</v>
      </c>
      <c r="H141" s="112" t="s">
        <v>498</v>
      </c>
      <c r="I141" s="112" t="s">
        <v>847</v>
      </c>
      <c r="J141" s="112" t="s">
        <v>1398</v>
      </c>
      <c r="K141" s="113"/>
      <c r="L141" s="5"/>
      <c r="M141" s="5"/>
      <c r="N141" s="5"/>
      <c r="P141" s="3" t="str">
        <f>IF(基本情報登録!$D$10="","",IF(基本情報登録!$D$10=登録データ!F141,1,0))</f>
        <v/>
      </c>
    </row>
    <row r="142" spans="1:16" x14ac:dyDescent="0.15">
      <c r="A142" s="112">
        <v>140</v>
      </c>
      <c r="B142" s="112" t="s">
        <v>987</v>
      </c>
      <c r="C142" s="112" t="s">
        <v>1087</v>
      </c>
      <c r="D142" s="7" t="s">
        <v>1867</v>
      </c>
      <c r="E142" s="7" t="s">
        <v>1868</v>
      </c>
      <c r="F142" s="112" t="s">
        <v>1926</v>
      </c>
      <c r="G142" s="112">
        <v>2</v>
      </c>
      <c r="H142" s="112" t="s">
        <v>1188</v>
      </c>
      <c r="I142" s="112" t="s">
        <v>1301</v>
      </c>
      <c r="J142" s="112" t="s">
        <v>1410</v>
      </c>
      <c r="K142" s="113"/>
      <c r="L142" s="5"/>
      <c r="M142" s="5"/>
      <c r="N142" s="5"/>
      <c r="P142" s="3" t="str">
        <f>IF(基本情報登録!$D$10="","",IF(基本情報登録!$D$10=登録データ!F142,1,0))</f>
        <v/>
      </c>
    </row>
    <row r="143" spans="1:16" x14ac:dyDescent="0.15">
      <c r="A143" s="112">
        <v>141</v>
      </c>
      <c r="B143" s="112" t="s">
        <v>986</v>
      </c>
      <c r="C143" s="112" t="s">
        <v>1086</v>
      </c>
      <c r="D143" s="7" t="s">
        <v>1867</v>
      </c>
      <c r="E143" s="7" t="s">
        <v>1868</v>
      </c>
      <c r="F143" s="112" t="s">
        <v>1926</v>
      </c>
      <c r="G143" s="112">
        <v>2</v>
      </c>
      <c r="H143" s="112" t="s">
        <v>1140</v>
      </c>
      <c r="I143" s="112" t="s">
        <v>1409</v>
      </c>
      <c r="J143" s="112" t="s">
        <v>1388</v>
      </c>
      <c r="K143" s="113"/>
      <c r="L143" s="5"/>
      <c r="M143" s="5"/>
      <c r="N143" s="5"/>
      <c r="P143" s="3" t="str">
        <f>IF(基本情報登録!$D$10="","",IF(基本情報登録!$D$10=登録データ!F143,1,0))</f>
        <v/>
      </c>
    </row>
    <row r="144" spans="1:16" x14ac:dyDescent="0.15">
      <c r="A144" s="112">
        <v>142</v>
      </c>
      <c r="B144" s="112" t="s">
        <v>1035</v>
      </c>
      <c r="C144" s="112" t="s">
        <v>1138</v>
      </c>
      <c r="D144" s="7" t="s">
        <v>1867</v>
      </c>
      <c r="E144" s="7" t="s">
        <v>1868</v>
      </c>
      <c r="F144" s="112" t="s">
        <v>1926</v>
      </c>
      <c r="G144" s="112">
        <v>2</v>
      </c>
      <c r="H144" s="112" t="s">
        <v>1232</v>
      </c>
      <c r="I144" s="112" t="s">
        <v>1929</v>
      </c>
      <c r="J144" s="112" t="s">
        <v>1930</v>
      </c>
      <c r="K144" s="113"/>
      <c r="L144" s="5"/>
      <c r="M144" s="5"/>
      <c r="N144" s="5"/>
      <c r="P144" s="3" t="str">
        <f>IF(基本情報登録!$D$10="","",IF(基本情報登録!$D$10=登録データ!F144,1,0))</f>
        <v/>
      </c>
    </row>
    <row r="145" spans="1:16" x14ac:dyDescent="0.15">
      <c r="A145" s="112">
        <v>143</v>
      </c>
      <c r="B145" s="112" t="s">
        <v>384</v>
      </c>
      <c r="C145" s="112" t="s">
        <v>1661</v>
      </c>
      <c r="D145" s="7" t="s">
        <v>1867</v>
      </c>
      <c r="E145" s="7" t="s">
        <v>1868</v>
      </c>
      <c r="F145" s="112" t="s">
        <v>1931</v>
      </c>
      <c r="G145" s="112">
        <v>4</v>
      </c>
      <c r="H145" s="112" t="s">
        <v>385</v>
      </c>
      <c r="I145" s="112" t="s">
        <v>386</v>
      </c>
      <c r="J145" s="112" t="s">
        <v>1428</v>
      </c>
      <c r="K145" s="113"/>
      <c r="L145" s="5"/>
      <c r="M145" s="5"/>
      <c r="N145" s="5"/>
      <c r="P145" s="3" t="str">
        <f>IF(基本情報登録!$D$10="","",IF(基本情報登録!$D$10=登録データ!F145,1,0))</f>
        <v/>
      </c>
    </row>
    <row r="146" spans="1:16" x14ac:dyDescent="0.15">
      <c r="A146" s="112">
        <v>144</v>
      </c>
      <c r="B146" s="112" t="s">
        <v>712</v>
      </c>
      <c r="C146" s="112" t="s">
        <v>713</v>
      </c>
      <c r="D146" s="7" t="s">
        <v>1867</v>
      </c>
      <c r="E146" s="7" t="s">
        <v>1868</v>
      </c>
      <c r="F146" s="112" t="s">
        <v>1932</v>
      </c>
      <c r="G146" s="112">
        <v>3</v>
      </c>
      <c r="H146" s="112" t="s">
        <v>495</v>
      </c>
      <c r="I146" s="112" t="s">
        <v>714</v>
      </c>
      <c r="J146" s="112" t="s">
        <v>1351</v>
      </c>
      <c r="K146" s="113"/>
      <c r="L146" s="5"/>
      <c r="M146" s="5"/>
      <c r="N146" s="5"/>
      <c r="P146" s="3" t="str">
        <f>IF(基本情報登録!$D$10="","",IF(基本情報登録!$D$10=登録データ!F146,1,0))</f>
        <v/>
      </c>
    </row>
    <row r="147" spans="1:16" x14ac:dyDescent="0.15">
      <c r="A147" s="112">
        <v>145</v>
      </c>
      <c r="B147" s="112" t="s">
        <v>961</v>
      </c>
      <c r="C147" s="112" t="s">
        <v>1062</v>
      </c>
      <c r="D147" s="7" t="s">
        <v>1867</v>
      </c>
      <c r="E147" s="7" t="s">
        <v>1868</v>
      </c>
      <c r="F147" s="112" t="s">
        <v>1932</v>
      </c>
      <c r="G147" s="112">
        <v>2</v>
      </c>
      <c r="H147" s="112" t="s">
        <v>1166</v>
      </c>
      <c r="I147" s="112" t="s">
        <v>1359</v>
      </c>
      <c r="J147" s="112" t="s">
        <v>1360</v>
      </c>
      <c r="K147" s="113"/>
      <c r="L147" s="5"/>
      <c r="M147" s="5"/>
      <c r="N147" s="5"/>
      <c r="P147" s="3" t="str">
        <f>IF(基本情報登録!$D$10="","",IF(基本情報登録!$D$10=登録データ!F147,1,0))</f>
        <v/>
      </c>
    </row>
    <row r="148" spans="1:16" x14ac:dyDescent="0.15">
      <c r="A148" s="112">
        <v>146</v>
      </c>
      <c r="B148" s="112" t="s">
        <v>968</v>
      </c>
      <c r="C148" s="112" t="s">
        <v>1069</v>
      </c>
      <c r="D148" s="7" t="s">
        <v>1867</v>
      </c>
      <c r="E148" s="7" t="s">
        <v>1868</v>
      </c>
      <c r="F148" s="112" t="s">
        <v>1932</v>
      </c>
      <c r="G148" s="112">
        <v>2</v>
      </c>
      <c r="H148" s="112" t="s">
        <v>1172</v>
      </c>
      <c r="I148" s="112" t="s">
        <v>389</v>
      </c>
      <c r="J148" s="112" t="s">
        <v>1235</v>
      </c>
      <c r="K148" s="113"/>
      <c r="L148" s="5"/>
      <c r="M148" s="5"/>
      <c r="N148" s="5"/>
      <c r="P148" s="3" t="str">
        <f>IF(基本情報登録!$D$10="","",IF(基本情報登録!$D$10=登録データ!F148,1,0))</f>
        <v/>
      </c>
    </row>
    <row r="149" spans="1:16" x14ac:dyDescent="0.15">
      <c r="A149" s="112">
        <v>147</v>
      </c>
      <c r="B149" s="112" t="s">
        <v>737</v>
      </c>
      <c r="C149" s="112" t="s">
        <v>738</v>
      </c>
      <c r="D149" s="7" t="s">
        <v>1867</v>
      </c>
      <c r="E149" s="7" t="s">
        <v>1868</v>
      </c>
      <c r="F149" s="112" t="s">
        <v>1932</v>
      </c>
      <c r="G149" s="112">
        <v>3</v>
      </c>
      <c r="H149" s="112" t="s">
        <v>739</v>
      </c>
      <c r="I149" s="112" t="s">
        <v>510</v>
      </c>
      <c r="J149" s="112" t="s">
        <v>1248</v>
      </c>
      <c r="K149" s="113"/>
      <c r="L149" s="5"/>
      <c r="M149" s="5"/>
      <c r="N149" s="5"/>
      <c r="P149" s="3" t="str">
        <f>IF(基本情報登録!$D$10="","",IF(基本情報登録!$D$10=登録データ!F149,1,0))</f>
        <v/>
      </c>
    </row>
    <row r="150" spans="1:16" x14ac:dyDescent="0.15">
      <c r="A150" s="112">
        <v>148</v>
      </c>
      <c r="B150" s="112" t="s">
        <v>354</v>
      </c>
      <c r="C150" s="112" t="s">
        <v>355</v>
      </c>
      <c r="D150" s="7" t="s">
        <v>1867</v>
      </c>
      <c r="E150" s="7" t="s">
        <v>1868</v>
      </c>
      <c r="F150" s="112" t="s">
        <v>1932</v>
      </c>
      <c r="G150" s="112" t="s">
        <v>1891</v>
      </c>
      <c r="H150" s="112" t="s">
        <v>412</v>
      </c>
      <c r="I150" s="112" t="s">
        <v>413</v>
      </c>
      <c r="J150" s="112" t="s">
        <v>1263</v>
      </c>
      <c r="K150" s="113"/>
      <c r="L150" s="5"/>
      <c r="M150" s="5"/>
      <c r="N150" s="5"/>
      <c r="P150" s="3" t="str">
        <f>IF(基本情報登録!$D$10="","",IF(基本情報登録!$D$10=登録データ!F150,1,0))</f>
        <v/>
      </c>
    </row>
    <row r="151" spans="1:16" x14ac:dyDescent="0.15">
      <c r="A151" s="112">
        <v>149</v>
      </c>
      <c r="B151" s="112" t="s">
        <v>414</v>
      </c>
      <c r="C151" s="112" t="s">
        <v>415</v>
      </c>
      <c r="D151" s="7" t="s">
        <v>1867</v>
      </c>
      <c r="E151" s="7" t="s">
        <v>1868</v>
      </c>
      <c r="F151" s="112" t="s">
        <v>1932</v>
      </c>
      <c r="G151" s="112">
        <v>4</v>
      </c>
      <c r="H151" s="112" t="s">
        <v>416</v>
      </c>
      <c r="I151" s="112" t="s">
        <v>417</v>
      </c>
      <c r="J151" s="112" t="s">
        <v>1340</v>
      </c>
      <c r="K151" s="113"/>
      <c r="L151" s="5"/>
      <c r="M151" s="5"/>
      <c r="N151" s="5"/>
      <c r="P151" s="3" t="str">
        <f>IF(基本情報登録!$D$10="","",IF(基本情報登録!$D$10=登録データ!F151,1,0))</f>
        <v/>
      </c>
    </row>
    <row r="152" spans="1:16" x14ac:dyDescent="0.15">
      <c r="A152" s="112">
        <v>150</v>
      </c>
      <c r="B152" s="112" t="s">
        <v>956</v>
      </c>
      <c r="C152" s="112" t="s">
        <v>439</v>
      </c>
      <c r="D152" s="7" t="s">
        <v>1867</v>
      </c>
      <c r="E152" s="7" t="s">
        <v>1868</v>
      </c>
      <c r="F152" s="112" t="s">
        <v>1932</v>
      </c>
      <c r="G152" s="112">
        <v>4</v>
      </c>
      <c r="H152" s="112" t="s">
        <v>440</v>
      </c>
      <c r="I152" s="112" t="s">
        <v>404</v>
      </c>
      <c r="J152" s="112" t="s">
        <v>1300</v>
      </c>
      <c r="K152" s="113"/>
      <c r="L152" s="5"/>
      <c r="M152" s="5"/>
      <c r="N152" s="5"/>
      <c r="P152" s="3" t="str">
        <f>IF(基本情報登録!$D$10="","",IF(基本情報登録!$D$10=登録データ!F152,1,0))</f>
        <v/>
      </c>
    </row>
    <row r="153" spans="1:16" x14ac:dyDescent="0.15">
      <c r="A153" s="112">
        <v>151</v>
      </c>
      <c r="B153" s="112" t="s">
        <v>352</v>
      </c>
      <c r="C153" s="112" t="s">
        <v>353</v>
      </c>
      <c r="D153" s="7" t="s">
        <v>1867</v>
      </c>
      <c r="E153" s="7" t="s">
        <v>1868</v>
      </c>
      <c r="F153" s="112" t="s">
        <v>1932</v>
      </c>
      <c r="G153" s="112" t="s">
        <v>1891</v>
      </c>
      <c r="H153" s="112" t="s">
        <v>408</v>
      </c>
      <c r="I153" s="112" t="s">
        <v>409</v>
      </c>
      <c r="J153" s="112" t="s">
        <v>1337</v>
      </c>
      <c r="K153" s="113"/>
      <c r="L153" s="5"/>
      <c r="M153" s="5"/>
      <c r="N153" s="5"/>
      <c r="P153" s="3" t="str">
        <f>IF(基本情報登録!$D$10="","",IF(基本情報登録!$D$10=登録データ!F153,1,0))</f>
        <v/>
      </c>
    </row>
    <row r="154" spans="1:16" x14ac:dyDescent="0.15">
      <c r="A154" s="112">
        <v>152</v>
      </c>
      <c r="B154" s="112" t="s">
        <v>419</v>
      </c>
      <c r="C154" s="112" t="s">
        <v>420</v>
      </c>
      <c r="D154" s="7" t="s">
        <v>1867</v>
      </c>
      <c r="E154" s="7" t="s">
        <v>1868</v>
      </c>
      <c r="F154" s="112" t="s">
        <v>1932</v>
      </c>
      <c r="G154" s="112">
        <v>4</v>
      </c>
      <c r="H154" s="112" t="s">
        <v>421</v>
      </c>
      <c r="I154" s="112" t="s">
        <v>422</v>
      </c>
      <c r="J154" s="112" t="s">
        <v>1341</v>
      </c>
      <c r="K154" s="113"/>
      <c r="L154" s="5"/>
      <c r="M154" s="5"/>
      <c r="N154" s="5"/>
      <c r="P154" s="3" t="str">
        <f>IF(基本情報登録!$D$10="","",IF(基本情報登録!$D$10=登録データ!F154,1,0))</f>
        <v/>
      </c>
    </row>
    <row r="155" spans="1:16" x14ac:dyDescent="0.15">
      <c r="A155" s="112">
        <v>153</v>
      </c>
      <c r="B155" s="112" t="s">
        <v>427</v>
      </c>
      <c r="C155" s="112" t="s">
        <v>428</v>
      </c>
      <c r="D155" s="7" t="s">
        <v>1867</v>
      </c>
      <c r="E155" s="7" t="s">
        <v>1868</v>
      </c>
      <c r="F155" s="112" t="s">
        <v>1932</v>
      </c>
      <c r="G155" s="112">
        <v>4</v>
      </c>
      <c r="H155" s="112" t="s">
        <v>429</v>
      </c>
      <c r="I155" s="112" t="s">
        <v>430</v>
      </c>
      <c r="J155" s="112" t="s">
        <v>1343</v>
      </c>
      <c r="K155" s="113"/>
      <c r="L155" s="5"/>
      <c r="M155" s="5"/>
      <c r="N155" s="5"/>
      <c r="P155" s="3" t="str">
        <f>IF(基本情報登録!$D$10="","",IF(基本情報登録!$D$10=登録データ!F155,1,0))</f>
        <v/>
      </c>
    </row>
    <row r="156" spans="1:16" x14ac:dyDescent="0.15">
      <c r="A156" s="112">
        <v>154</v>
      </c>
      <c r="B156" s="112" t="s">
        <v>448</v>
      </c>
      <c r="C156" s="112" t="s">
        <v>449</v>
      </c>
      <c r="D156" s="7" t="s">
        <v>1867</v>
      </c>
      <c r="E156" s="7" t="s">
        <v>1868</v>
      </c>
      <c r="F156" s="112" t="s">
        <v>1932</v>
      </c>
      <c r="G156" s="112">
        <v>4</v>
      </c>
      <c r="H156" s="112" t="s">
        <v>450</v>
      </c>
      <c r="I156" s="112" t="s">
        <v>411</v>
      </c>
      <c r="J156" s="112" t="s">
        <v>1345</v>
      </c>
      <c r="K156" s="113"/>
      <c r="L156" s="5"/>
      <c r="M156" s="5"/>
      <c r="N156" s="5"/>
      <c r="P156" s="3" t="str">
        <f>IF(基本情報登録!$D$10="","",IF(基本情報登録!$D$10=登録データ!F156,1,0))</f>
        <v/>
      </c>
    </row>
    <row r="157" spans="1:16" x14ac:dyDescent="0.15">
      <c r="A157" s="112">
        <v>155</v>
      </c>
      <c r="B157" s="112" t="s">
        <v>445</v>
      </c>
      <c r="C157" s="112" t="s">
        <v>446</v>
      </c>
      <c r="D157" s="7" t="s">
        <v>1867</v>
      </c>
      <c r="E157" s="7" t="s">
        <v>1868</v>
      </c>
      <c r="F157" s="112" t="s">
        <v>1932</v>
      </c>
      <c r="G157" s="112">
        <v>4</v>
      </c>
      <c r="H157" s="112" t="s">
        <v>447</v>
      </c>
      <c r="I157" s="112" t="s">
        <v>410</v>
      </c>
      <c r="J157" s="112" t="s">
        <v>1344</v>
      </c>
      <c r="K157" s="113"/>
      <c r="L157" s="5"/>
      <c r="M157" s="5"/>
      <c r="N157" s="5"/>
      <c r="P157" s="3" t="str">
        <f>IF(基本情報登録!$D$10="","",IF(基本情報登録!$D$10=登録データ!F157,1,0))</f>
        <v/>
      </c>
    </row>
    <row r="158" spans="1:16" x14ac:dyDescent="0.15">
      <c r="A158" s="112">
        <v>156</v>
      </c>
      <c r="B158" s="112" t="s">
        <v>435</v>
      </c>
      <c r="C158" s="112" t="s">
        <v>436</v>
      </c>
      <c r="D158" s="7" t="s">
        <v>1867</v>
      </c>
      <c r="E158" s="7" t="s">
        <v>1868</v>
      </c>
      <c r="F158" s="112" t="s">
        <v>1932</v>
      </c>
      <c r="G158" s="112">
        <v>4</v>
      </c>
      <c r="H158" s="112" t="s">
        <v>437</v>
      </c>
      <c r="I158" s="112" t="s">
        <v>438</v>
      </c>
      <c r="J158" s="112" t="s">
        <v>1324</v>
      </c>
      <c r="K158" s="113"/>
      <c r="L158" s="5"/>
      <c r="M158" s="5"/>
      <c r="N158" s="5"/>
      <c r="P158" s="3" t="str">
        <f>IF(基本情報登録!$D$10="","",IF(基本情報登録!$D$10=登録データ!F158,1,0))</f>
        <v/>
      </c>
    </row>
    <row r="159" spans="1:16" x14ac:dyDescent="0.15">
      <c r="A159" s="112">
        <v>157</v>
      </c>
      <c r="B159" s="112" t="s">
        <v>696</v>
      </c>
      <c r="C159" s="112" t="s">
        <v>697</v>
      </c>
      <c r="D159" s="7" t="s">
        <v>1867</v>
      </c>
      <c r="E159" s="7" t="s">
        <v>1868</v>
      </c>
      <c r="F159" s="112" t="s">
        <v>1932</v>
      </c>
      <c r="G159" s="112">
        <v>3</v>
      </c>
      <c r="H159" s="112" t="s">
        <v>698</v>
      </c>
      <c r="I159" s="112" t="s">
        <v>699</v>
      </c>
      <c r="J159" s="112" t="s">
        <v>1347</v>
      </c>
      <c r="K159" s="113"/>
      <c r="L159" s="5"/>
      <c r="M159" s="5"/>
      <c r="N159" s="5"/>
      <c r="P159" s="3" t="str">
        <f>IF(基本情報登録!$D$10="","",IF(基本情報登録!$D$10=登録データ!F159,1,0))</f>
        <v/>
      </c>
    </row>
    <row r="160" spans="1:16" x14ac:dyDescent="0.15">
      <c r="A160" s="112">
        <v>158</v>
      </c>
      <c r="B160" s="112" t="s">
        <v>700</v>
      </c>
      <c r="C160" s="112" t="s">
        <v>701</v>
      </c>
      <c r="D160" s="7" t="s">
        <v>1867</v>
      </c>
      <c r="E160" s="7" t="s">
        <v>1868</v>
      </c>
      <c r="F160" s="112" t="s">
        <v>1932</v>
      </c>
      <c r="G160" s="112">
        <v>3</v>
      </c>
      <c r="H160" s="112" t="s">
        <v>702</v>
      </c>
      <c r="I160" s="112" t="s">
        <v>407</v>
      </c>
      <c r="J160" s="112" t="s">
        <v>1237</v>
      </c>
      <c r="K160" s="113"/>
      <c r="L160" s="5"/>
      <c r="M160" s="5"/>
      <c r="N160" s="5"/>
      <c r="P160" s="3" t="str">
        <f>IF(基本情報登録!$D$10="","",IF(基本情報登録!$D$10=登録データ!F160,1,0))</f>
        <v/>
      </c>
    </row>
    <row r="161" spans="1:16" x14ac:dyDescent="0.15">
      <c r="A161" s="112">
        <v>159</v>
      </c>
      <c r="B161" s="112" t="s">
        <v>692</v>
      </c>
      <c r="C161" s="112" t="s">
        <v>693</v>
      </c>
      <c r="D161" s="7" t="s">
        <v>1867</v>
      </c>
      <c r="E161" s="7" t="s">
        <v>1868</v>
      </c>
      <c r="F161" s="112" t="s">
        <v>1932</v>
      </c>
      <c r="G161" s="112">
        <v>3</v>
      </c>
      <c r="H161" s="112" t="s">
        <v>694</v>
      </c>
      <c r="I161" s="112" t="s">
        <v>695</v>
      </c>
      <c r="J161" s="112" t="s">
        <v>1346</v>
      </c>
      <c r="K161" s="113"/>
      <c r="L161" s="5"/>
      <c r="M161" s="5"/>
      <c r="N161" s="5"/>
      <c r="P161" s="3" t="str">
        <f>IF(基本情報登録!$D$10="","",IF(基本情報登録!$D$10=登録データ!F161,1,0))</f>
        <v/>
      </c>
    </row>
    <row r="162" spans="1:16" x14ac:dyDescent="0.15">
      <c r="A162" s="112">
        <v>160</v>
      </c>
      <c r="B162" s="112" t="s">
        <v>706</v>
      </c>
      <c r="C162" s="112" t="s">
        <v>1662</v>
      </c>
      <c r="D162" s="7" t="s">
        <v>1867</v>
      </c>
      <c r="E162" s="7" t="s">
        <v>1868</v>
      </c>
      <c r="F162" s="112" t="s">
        <v>1932</v>
      </c>
      <c r="G162" s="112">
        <v>3</v>
      </c>
      <c r="H162" s="112" t="s">
        <v>707</v>
      </c>
      <c r="I162" s="112" t="s">
        <v>1348</v>
      </c>
      <c r="J162" s="112" t="s">
        <v>1349</v>
      </c>
      <c r="K162" s="113"/>
      <c r="L162" s="5"/>
      <c r="M162" s="5"/>
      <c r="N162" s="5"/>
      <c r="P162" s="3" t="str">
        <f>IF(基本情報登録!$D$10="","",IF(基本情報登録!$D$10=登録データ!F162,1,0))</f>
        <v/>
      </c>
    </row>
    <row r="163" spans="1:16" x14ac:dyDescent="0.15">
      <c r="A163" s="112">
        <v>161</v>
      </c>
      <c r="B163" s="112" t="s">
        <v>731</v>
      </c>
      <c r="C163" s="112" t="s">
        <v>732</v>
      </c>
      <c r="D163" s="7" t="s">
        <v>1867</v>
      </c>
      <c r="E163" s="7" t="s">
        <v>1868</v>
      </c>
      <c r="F163" s="112" t="s">
        <v>1932</v>
      </c>
      <c r="G163" s="112">
        <v>3</v>
      </c>
      <c r="H163" s="112" t="s">
        <v>733</v>
      </c>
      <c r="I163" s="112" t="s">
        <v>389</v>
      </c>
      <c r="J163" s="112" t="s">
        <v>1330</v>
      </c>
      <c r="K163" s="113"/>
      <c r="L163" s="5"/>
      <c r="M163" s="5"/>
      <c r="N163" s="5"/>
      <c r="P163" s="3" t="str">
        <f>IF(基本情報登録!$D$10="","",IF(基本情報登録!$D$10=登録データ!F163,1,0))</f>
        <v/>
      </c>
    </row>
    <row r="164" spans="1:16" x14ac:dyDescent="0.15">
      <c r="A164" s="112">
        <v>162</v>
      </c>
      <c r="B164" s="112" t="s">
        <v>708</v>
      </c>
      <c r="C164" s="112" t="s">
        <v>709</v>
      </c>
      <c r="D164" s="7" t="s">
        <v>1867</v>
      </c>
      <c r="E164" s="7" t="s">
        <v>1868</v>
      </c>
      <c r="F164" s="112" t="s">
        <v>1932</v>
      </c>
      <c r="G164" s="112">
        <v>3</v>
      </c>
      <c r="H164" s="112" t="s">
        <v>710</v>
      </c>
      <c r="I164" s="112" t="s">
        <v>711</v>
      </c>
      <c r="J164" s="112" t="s">
        <v>1350</v>
      </c>
      <c r="K164" s="113"/>
      <c r="L164" s="5"/>
      <c r="M164" s="5"/>
      <c r="N164" s="5"/>
      <c r="P164" s="3" t="str">
        <f>IF(基本情報登録!$D$10="","",IF(基本情報登録!$D$10=登録データ!F164,1,0))</f>
        <v/>
      </c>
    </row>
    <row r="165" spans="1:16" x14ac:dyDescent="0.15">
      <c r="A165" s="112">
        <v>163</v>
      </c>
      <c r="B165" s="112" t="s">
        <v>451</v>
      </c>
      <c r="C165" s="112" t="s">
        <v>452</v>
      </c>
      <c r="D165" s="7" t="s">
        <v>1867</v>
      </c>
      <c r="E165" s="7" t="s">
        <v>1868</v>
      </c>
      <c r="F165" s="112" t="s">
        <v>1932</v>
      </c>
      <c r="G165" s="112">
        <v>3</v>
      </c>
      <c r="H165" s="112" t="s">
        <v>453</v>
      </c>
      <c r="I165" s="112" t="s">
        <v>454</v>
      </c>
      <c r="J165" s="112" t="s">
        <v>879</v>
      </c>
      <c r="K165" s="113"/>
      <c r="L165" s="5"/>
      <c r="M165" s="5"/>
      <c r="N165" s="5"/>
      <c r="P165" s="3" t="str">
        <f>IF(基本情報登録!$D$10="","",IF(基本情報登録!$D$10=登録データ!F165,1,0))</f>
        <v/>
      </c>
    </row>
    <row r="166" spans="1:16" x14ac:dyDescent="0.15">
      <c r="A166" s="112">
        <v>164</v>
      </c>
      <c r="B166" s="112" t="s">
        <v>727</v>
      </c>
      <c r="C166" s="112" t="s">
        <v>728</v>
      </c>
      <c r="D166" s="7" t="s">
        <v>1867</v>
      </c>
      <c r="E166" s="7" t="s">
        <v>1868</v>
      </c>
      <c r="F166" s="112" t="s">
        <v>1932</v>
      </c>
      <c r="G166" s="112">
        <v>3</v>
      </c>
      <c r="H166" s="112" t="s">
        <v>729</v>
      </c>
      <c r="I166" s="112" t="s">
        <v>730</v>
      </c>
      <c r="J166" s="112" t="s">
        <v>1239</v>
      </c>
      <c r="K166" s="113"/>
      <c r="L166" s="5"/>
      <c r="M166" s="5"/>
      <c r="N166" s="5"/>
      <c r="P166" s="3" t="str">
        <f>IF(基本情報登録!$D$10="","",IF(基本情報登録!$D$10=登録データ!F166,1,0))</f>
        <v/>
      </c>
    </row>
    <row r="167" spans="1:16" x14ac:dyDescent="0.15">
      <c r="A167" s="112">
        <v>165</v>
      </c>
      <c r="B167" s="112" t="s">
        <v>957</v>
      </c>
      <c r="C167" s="112" t="s">
        <v>1058</v>
      </c>
      <c r="D167" s="7" t="s">
        <v>1867</v>
      </c>
      <c r="E167" s="7" t="s">
        <v>1868</v>
      </c>
      <c r="F167" s="112" t="s">
        <v>1932</v>
      </c>
      <c r="G167" s="112">
        <v>2</v>
      </c>
      <c r="H167" s="112" t="s">
        <v>1162</v>
      </c>
      <c r="I167" s="112" t="s">
        <v>1933</v>
      </c>
      <c r="J167" s="112" t="s">
        <v>1355</v>
      </c>
      <c r="K167" s="113"/>
      <c r="L167" s="5"/>
      <c r="M167" s="5"/>
      <c r="N167" s="5"/>
      <c r="P167" s="3" t="str">
        <f>IF(基本情報登録!$D$10="","",IF(基本情報登録!$D$10=登録データ!F167,1,0))</f>
        <v/>
      </c>
    </row>
    <row r="168" spans="1:16" x14ac:dyDescent="0.15">
      <c r="A168" s="112">
        <v>166</v>
      </c>
      <c r="B168" s="112" t="s">
        <v>966</v>
      </c>
      <c r="C168" s="112" t="s">
        <v>1067</v>
      </c>
      <c r="D168" s="7" t="s">
        <v>1867</v>
      </c>
      <c r="E168" s="7" t="s">
        <v>1868</v>
      </c>
      <c r="F168" s="112" t="s">
        <v>1932</v>
      </c>
      <c r="G168" s="112">
        <v>2</v>
      </c>
      <c r="H168" s="112" t="s">
        <v>1170</v>
      </c>
      <c r="I168" s="112" t="s">
        <v>1364</v>
      </c>
      <c r="J168" s="112" t="s">
        <v>1365</v>
      </c>
      <c r="K168" s="113"/>
      <c r="L168" s="5"/>
      <c r="M168" s="5"/>
      <c r="N168" s="5"/>
      <c r="P168" s="3" t="str">
        <f>IF(基本情報登録!$D$10="","",IF(基本情報登録!$D$10=登録データ!F168,1,0))</f>
        <v/>
      </c>
    </row>
    <row r="169" spans="1:16" x14ac:dyDescent="0.15">
      <c r="A169" s="112">
        <v>167</v>
      </c>
      <c r="B169" s="112" t="s">
        <v>965</v>
      </c>
      <c r="C169" s="112" t="s">
        <v>1066</v>
      </c>
      <c r="D169" s="7" t="s">
        <v>1867</v>
      </c>
      <c r="E169" s="7" t="s">
        <v>1868</v>
      </c>
      <c r="F169" s="112" t="s">
        <v>1932</v>
      </c>
      <c r="G169" s="112">
        <v>2</v>
      </c>
      <c r="H169" s="112" t="s">
        <v>1169</v>
      </c>
      <c r="I169" s="112" t="s">
        <v>1363</v>
      </c>
      <c r="J169" s="112" t="s">
        <v>1246</v>
      </c>
      <c r="K169" s="113"/>
      <c r="L169" s="5"/>
      <c r="M169" s="5"/>
      <c r="N169" s="5"/>
      <c r="P169" s="3" t="str">
        <f>IF(基本情報登録!$D$10="","",IF(基本情報登録!$D$10=登録データ!F169,1,0))</f>
        <v/>
      </c>
    </row>
    <row r="170" spans="1:16" x14ac:dyDescent="0.15">
      <c r="A170" s="112">
        <v>168</v>
      </c>
      <c r="B170" s="112" t="s">
        <v>970</v>
      </c>
      <c r="C170" s="112" t="s">
        <v>1070</v>
      </c>
      <c r="D170" s="7" t="s">
        <v>1867</v>
      </c>
      <c r="E170" s="7" t="s">
        <v>1868</v>
      </c>
      <c r="F170" s="112" t="s">
        <v>1932</v>
      </c>
      <c r="G170" s="112">
        <v>2</v>
      </c>
      <c r="H170" s="112" t="s">
        <v>1174</v>
      </c>
      <c r="I170" s="112" t="s">
        <v>386</v>
      </c>
      <c r="J170" s="112" t="s">
        <v>1369</v>
      </c>
      <c r="K170" s="113"/>
      <c r="L170" s="5"/>
      <c r="M170" s="5"/>
      <c r="N170" s="5"/>
      <c r="P170" s="3" t="str">
        <f>IF(基本情報登録!$D$10="","",IF(基本情報登録!$D$10=登録データ!F170,1,0))</f>
        <v/>
      </c>
    </row>
    <row r="171" spans="1:16" x14ac:dyDescent="0.15">
      <c r="A171" s="112">
        <v>169</v>
      </c>
      <c r="B171" s="112" t="s">
        <v>960</v>
      </c>
      <c r="C171" s="112" t="s">
        <v>1061</v>
      </c>
      <c r="D171" s="7" t="s">
        <v>1867</v>
      </c>
      <c r="E171" s="7" t="s">
        <v>1868</v>
      </c>
      <c r="F171" s="112" t="s">
        <v>1932</v>
      </c>
      <c r="G171" s="112">
        <v>2</v>
      </c>
      <c r="H171" s="112" t="s">
        <v>1165</v>
      </c>
      <c r="I171" s="112" t="s">
        <v>1358</v>
      </c>
      <c r="J171" s="112" t="s">
        <v>1336</v>
      </c>
      <c r="K171" s="113"/>
      <c r="L171" s="5"/>
      <c r="M171" s="5"/>
      <c r="N171" s="5"/>
      <c r="P171" s="3" t="str">
        <f>IF(基本情報登録!$D$10="","",IF(基本情報登録!$D$10=登録データ!F171,1,0))</f>
        <v/>
      </c>
    </row>
    <row r="172" spans="1:16" x14ac:dyDescent="0.15">
      <c r="A172" s="112">
        <v>170</v>
      </c>
      <c r="B172" s="112" t="s">
        <v>958</v>
      </c>
      <c r="C172" s="112" t="s">
        <v>1059</v>
      </c>
      <c r="D172" s="7" t="s">
        <v>1867</v>
      </c>
      <c r="E172" s="7" t="s">
        <v>1868</v>
      </c>
      <c r="F172" s="112" t="s">
        <v>1932</v>
      </c>
      <c r="G172" s="112">
        <v>2</v>
      </c>
      <c r="H172" s="112" t="s">
        <v>1163</v>
      </c>
      <c r="I172" s="112" t="s">
        <v>1356</v>
      </c>
      <c r="J172" s="112" t="s">
        <v>1249</v>
      </c>
      <c r="K172" s="113"/>
      <c r="L172" s="5"/>
      <c r="M172" s="5"/>
      <c r="N172" s="5"/>
      <c r="P172" s="3" t="str">
        <f>IF(基本情報登録!$D$10="","",IF(基本情報登録!$D$10=登録データ!F172,1,0))</f>
        <v/>
      </c>
    </row>
    <row r="173" spans="1:16" x14ac:dyDescent="0.15">
      <c r="A173" s="112">
        <v>171</v>
      </c>
      <c r="B173" s="112" t="s">
        <v>978</v>
      </c>
      <c r="C173" s="112" t="s">
        <v>1077</v>
      </c>
      <c r="D173" s="7" t="s">
        <v>1867</v>
      </c>
      <c r="E173" s="7" t="s">
        <v>1868</v>
      </c>
      <c r="F173" s="112" t="s">
        <v>1932</v>
      </c>
      <c r="G173" s="112">
        <v>2</v>
      </c>
      <c r="H173" s="112" t="s">
        <v>1182</v>
      </c>
      <c r="I173" s="112" t="s">
        <v>878</v>
      </c>
      <c r="J173" s="112" t="s">
        <v>1399</v>
      </c>
      <c r="K173" s="113"/>
      <c r="L173" s="5"/>
      <c r="M173" s="5"/>
      <c r="N173" s="5"/>
      <c r="P173" s="3" t="str">
        <f>IF(基本情報登録!$D$10="","",IF(基本情報登録!$D$10=登録データ!F173,1,0))</f>
        <v/>
      </c>
    </row>
    <row r="174" spans="1:16" x14ac:dyDescent="0.15">
      <c r="A174" s="112">
        <v>172</v>
      </c>
      <c r="B174" s="112" t="s">
        <v>962</v>
      </c>
      <c r="C174" s="112" t="s">
        <v>1063</v>
      </c>
      <c r="D174" s="7" t="s">
        <v>1867</v>
      </c>
      <c r="E174" s="7" t="s">
        <v>1868</v>
      </c>
      <c r="F174" s="112" t="s">
        <v>1932</v>
      </c>
      <c r="G174" s="112">
        <v>2</v>
      </c>
      <c r="H174" s="112" t="s">
        <v>1167</v>
      </c>
      <c r="I174" s="112" t="s">
        <v>492</v>
      </c>
      <c r="J174" s="112" t="s">
        <v>1264</v>
      </c>
      <c r="K174" s="113"/>
      <c r="L174" s="5"/>
      <c r="M174" s="5"/>
      <c r="N174" s="5"/>
      <c r="P174" s="3" t="str">
        <f>IF(基本情報登録!$D$10="","",IF(基本情報登録!$D$10=登録データ!F174,1,0))</f>
        <v/>
      </c>
    </row>
    <row r="175" spans="1:16" x14ac:dyDescent="0.15">
      <c r="A175" s="112">
        <v>173</v>
      </c>
      <c r="B175" s="112" t="s">
        <v>969</v>
      </c>
      <c r="C175" s="112" t="s">
        <v>1663</v>
      </c>
      <c r="D175" s="7" t="s">
        <v>1867</v>
      </c>
      <c r="E175" s="7" t="s">
        <v>1868</v>
      </c>
      <c r="F175" s="112" t="s">
        <v>1932</v>
      </c>
      <c r="G175" s="112">
        <v>2</v>
      </c>
      <c r="H175" s="112" t="s">
        <v>1173</v>
      </c>
      <c r="I175" s="112" t="s">
        <v>1368</v>
      </c>
      <c r="J175" s="112" t="s">
        <v>1264</v>
      </c>
      <c r="K175" s="113"/>
      <c r="L175" s="5"/>
      <c r="M175" s="5"/>
      <c r="N175" s="5"/>
      <c r="P175" s="3" t="str">
        <f>IF(基本情報登録!$D$10="","",IF(基本情報登録!$D$10=登録データ!F175,1,0))</f>
        <v/>
      </c>
    </row>
    <row r="176" spans="1:16" x14ac:dyDescent="0.15">
      <c r="A176" s="112">
        <v>174</v>
      </c>
      <c r="B176" s="112" t="s">
        <v>967</v>
      </c>
      <c r="C176" s="112" t="s">
        <v>1068</v>
      </c>
      <c r="D176" s="7" t="s">
        <v>1867</v>
      </c>
      <c r="E176" s="7" t="s">
        <v>1868</v>
      </c>
      <c r="F176" s="112" t="s">
        <v>1932</v>
      </c>
      <c r="G176" s="112">
        <v>2</v>
      </c>
      <c r="H176" s="112" t="s">
        <v>1171</v>
      </c>
      <c r="I176" s="112" t="s">
        <v>1366</v>
      </c>
      <c r="J176" s="112" t="s">
        <v>1367</v>
      </c>
      <c r="K176" s="113"/>
      <c r="L176" s="5"/>
      <c r="M176" s="5"/>
      <c r="N176" s="5"/>
      <c r="P176" s="3" t="str">
        <f>IF(基本情報登録!$D$10="","",IF(基本情報登録!$D$10=登録データ!F176,1,0))</f>
        <v/>
      </c>
    </row>
    <row r="177" spans="1:16" x14ac:dyDescent="0.15">
      <c r="A177" s="112">
        <v>175</v>
      </c>
      <c r="B177" s="112" t="s">
        <v>959</v>
      </c>
      <c r="C177" s="112" t="s">
        <v>1060</v>
      </c>
      <c r="D177" s="7" t="s">
        <v>1867</v>
      </c>
      <c r="E177" s="7" t="s">
        <v>1868</v>
      </c>
      <c r="F177" s="112" t="s">
        <v>1932</v>
      </c>
      <c r="G177" s="112">
        <v>2</v>
      </c>
      <c r="H177" s="112" t="s">
        <v>1164</v>
      </c>
      <c r="I177" s="112" t="s">
        <v>1357</v>
      </c>
      <c r="J177" s="112" t="s">
        <v>1246</v>
      </c>
      <c r="K177" s="113"/>
      <c r="L177" s="5"/>
      <c r="M177" s="5"/>
      <c r="N177" s="5"/>
      <c r="P177" s="3" t="str">
        <f>IF(基本情報登録!$D$10="","",IF(基本情報登録!$D$10=登録データ!F177,1,0))</f>
        <v/>
      </c>
    </row>
    <row r="178" spans="1:16" x14ac:dyDescent="0.15">
      <c r="A178" s="112">
        <v>176</v>
      </c>
      <c r="B178" s="112" t="s">
        <v>963</v>
      </c>
      <c r="C178" s="112" t="s">
        <v>1064</v>
      </c>
      <c r="D178" s="7" t="s">
        <v>1867</v>
      </c>
      <c r="E178" s="7" t="s">
        <v>1868</v>
      </c>
      <c r="F178" s="112" t="s">
        <v>1932</v>
      </c>
      <c r="G178" s="112">
        <v>2</v>
      </c>
      <c r="H178" s="112" t="s">
        <v>1157</v>
      </c>
      <c r="I178" s="112" t="s">
        <v>492</v>
      </c>
      <c r="J178" s="112" t="s">
        <v>1258</v>
      </c>
      <c r="K178" s="113"/>
      <c r="L178" s="5"/>
      <c r="M178" s="5"/>
      <c r="N178" s="5"/>
      <c r="P178" s="3" t="str">
        <f>IF(基本情報登録!$D$10="","",IF(基本情報登録!$D$10=登録データ!F178,1,0))</f>
        <v/>
      </c>
    </row>
    <row r="179" spans="1:16" x14ac:dyDescent="0.15">
      <c r="A179" s="112">
        <v>177</v>
      </c>
      <c r="B179" s="112" t="s">
        <v>1664</v>
      </c>
      <c r="C179" s="112" t="s">
        <v>1665</v>
      </c>
      <c r="D179" s="7" t="s">
        <v>1867</v>
      </c>
      <c r="E179" s="7" t="s">
        <v>1868</v>
      </c>
      <c r="F179" s="112" t="s">
        <v>1932</v>
      </c>
      <c r="G179" s="112">
        <v>1</v>
      </c>
      <c r="H179" s="112" t="s">
        <v>1934</v>
      </c>
      <c r="I179" s="112" t="s">
        <v>1935</v>
      </c>
      <c r="J179" s="112" t="s">
        <v>1936</v>
      </c>
      <c r="K179" s="113"/>
      <c r="L179" s="5"/>
      <c r="M179" s="5"/>
      <c r="N179" s="5"/>
      <c r="P179" s="3" t="str">
        <f>IF(基本情報登録!$D$10="","",IF(基本情報登録!$D$10=登録データ!F179,1,0))</f>
        <v/>
      </c>
    </row>
    <row r="180" spans="1:16" x14ac:dyDescent="0.15">
      <c r="A180" s="112">
        <v>178</v>
      </c>
      <c r="B180" s="112" t="s">
        <v>1666</v>
      </c>
      <c r="C180" s="112" t="s">
        <v>1667</v>
      </c>
      <c r="D180" s="7" t="s">
        <v>1867</v>
      </c>
      <c r="E180" s="7" t="s">
        <v>1868</v>
      </c>
      <c r="F180" s="112" t="s">
        <v>1932</v>
      </c>
      <c r="G180" s="112">
        <v>1</v>
      </c>
      <c r="H180" s="112" t="s">
        <v>1937</v>
      </c>
      <c r="I180" s="112" t="s">
        <v>1938</v>
      </c>
      <c r="J180" s="112" t="s">
        <v>1939</v>
      </c>
      <c r="K180" s="113"/>
      <c r="L180" s="5"/>
      <c r="M180" s="5"/>
      <c r="N180" s="5"/>
      <c r="P180" s="3" t="str">
        <f>IF(基本情報登録!$D$10="","",IF(基本情報登録!$D$10=登録データ!F180,1,0))</f>
        <v/>
      </c>
    </row>
    <row r="181" spans="1:16" x14ac:dyDescent="0.15">
      <c r="A181" s="112">
        <v>179</v>
      </c>
      <c r="B181" s="112" t="s">
        <v>1668</v>
      </c>
      <c r="C181" s="112" t="s">
        <v>1669</v>
      </c>
      <c r="D181" s="7" t="s">
        <v>1867</v>
      </c>
      <c r="E181" s="7" t="s">
        <v>1868</v>
      </c>
      <c r="F181" s="112" t="s">
        <v>1932</v>
      </c>
      <c r="G181" s="112">
        <v>1</v>
      </c>
      <c r="H181" s="112" t="s">
        <v>1940</v>
      </c>
      <c r="I181" s="112" t="s">
        <v>1941</v>
      </c>
      <c r="J181" s="112" t="s">
        <v>1370</v>
      </c>
      <c r="K181" s="113"/>
      <c r="L181" s="5"/>
      <c r="M181" s="5"/>
      <c r="N181" s="5"/>
      <c r="P181" s="3" t="str">
        <f>IF(基本情報登録!$D$10="","",IF(基本情報登録!$D$10=登録データ!F181,1,0))</f>
        <v/>
      </c>
    </row>
    <row r="182" spans="1:16" x14ac:dyDescent="0.15">
      <c r="A182" s="112">
        <v>180</v>
      </c>
      <c r="B182" s="112" t="s">
        <v>1670</v>
      </c>
      <c r="C182" s="112" t="s">
        <v>1671</v>
      </c>
      <c r="D182" s="7" t="s">
        <v>1867</v>
      </c>
      <c r="E182" s="7" t="s">
        <v>1868</v>
      </c>
      <c r="F182" s="112" t="s">
        <v>1932</v>
      </c>
      <c r="G182" s="112">
        <v>1</v>
      </c>
      <c r="H182" s="112" t="s">
        <v>1942</v>
      </c>
      <c r="I182" s="112" t="s">
        <v>1943</v>
      </c>
      <c r="J182" s="112" t="s">
        <v>1944</v>
      </c>
      <c r="K182" s="113"/>
      <c r="L182" s="5"/>
      <c r="M182" s="5"/>
      <c r="N182" s="5"/>
      <c r="P182" s="3" t="str">
        <f>IF(基本情報登録!$D$10="","",IF(基本情報登録!$D$10=登録データ!F182,1,0))</f>
        <v/>
      </c>
    </row>
    <row r="183" spans="1:16" x14ac:dyDescent="0.15">
      <c r="A183" s="112">
        <v>181</v>
      </c>
      <c r="B183" s="112" t="s">
        <v>1672</v>
      </c>
      <c r="C183" s="112" t="s">
        <v>1673</v>
      </c>
      <c r="D183" s="7" t="s">
        <v>1867</v>
      </c>
      <c r="E183" s="7" t="s">
        <v>1868</v>
      </c>
      <c r="F183" s="112" t="s">
        <v>1932</v>
      </c>
      <c r="G183" s="112">
        <v>1</v>
      </c>
      <c r="H183" s="112" t="s">
        <v>1945</v>
      </c>
      <c r="I183" s="112" t="s">
        <v>1946</v>
      </c>
      <c r="J183" s="112" t="s">
        <v>1947</v>
      </c>
      <c r="K183" s="113"/>
      <c r="L183" s="5"/>
      <c r="M183" s="5"/>
      <c r="N183" s="5"/>
      <c r="P183" s="3" t="str">
        <f>IF(基本情報登録!$D$10="","",IF(基本情報登録!$D$10=登録データ!F183,1,0))</f>
        <v/>
      </c>
    </row>
    <row r="184" spans="1:16" x14ac:dyDescent="0.15">
      <c r="A184" s="112">
        <v>182</v>
      </c>
      <c r="B184" s="112" t="s">
        <v>1674</v>
      </c>
      <c r="C184" s="112" t="s">
        <v>1675</v>
      </c>
      <c r="D184" s="7" t="s">
        <v>1867</v>
      </c>
      <c r="E184" s="7" t="s">
        <v>1868</v>
      </c>
      <c r="F184" s="112" t="s">
        <v>1932</v>
      </c>
      <c r="G184" s="112">
        <v>1</v>
      </c>
      <c r="H184" s="112" t="s">
        <v>1948</v>
      </c>
      <c r="I184" s="112" t="s">
        <v>1949</v>
      </c>
      <c r="J184" s="112" t="s">
        <v>1950</v>
      </c>
      <c r="K184" s="113"/>
      <c r="L184" s="5"/>
      <c r="M184" s="5"/>
      <c r="N184" s="5"/>
      <c r="P184" s="3" t="str">
        <f>IF(基本情報登録!$D$10="","",IF(基本情報登録!$D$10=登録データ!F184,1,0))</f>
        <v/>
      </c>
    </row>
    <row r="185" spans="1:16" x14ac:dyDescent="0.15">
      <c r="A185" s="112">
        <v>183</v>
      </c>
      <c r="B185" s="112" t="s">
        <v>441</v>
      </c>
      <c r="C185" s="112" t="s">
        <v>442</v>
      </c>
      <c r="D185" s="7" t="s">
        <v>1867</v>
      </c>
      <c r="E185" s="7" t="s">
        <v>1868</v>
      </c>
      <c r="F185" s="112" t="s">
        <v>1932</v>
      </c>
      <c r="G185" s="112">
        <v>4</v>
      </c>
      <c r="H185" s="112" t="s">
        <v>443</v>
      </c>
      <c r="I185" s="112" t="s">
        <v>444</v>
      </c>
      <c r="J185" s="112" t="s">
        <v>876</v>
      </c>
      <c r="K185" s="113"/>
      <c r="L185" s="5"/>
      <c r="M185" s="5"/>
      <c r="N185" s="5"/>
      <c r="P185" s="3" t="str">
        <f>IF(基本情報登録!$D$10="","",IF(基本情報登録!$D$10=登録データ!F185,1,0))</f>
        <v/>
      </c>
    </row>
    <row r="186" spans="1:16" x14ac:dyDescent="0.15">
      <c r="A186" s="112">
        <v>184</v>
      </c>
      <c r="B186" s="112" t="s">
        <v>1676</v>
      </c>
      <c r="C186" s="112" t="s">
        <v>1677</v>
      </c>
      <c r="D186" s="7" t="s">
        <v>1867</v>
      </c>
      <c r="E186" s="7" t="s">
        <v>1868</v>
      </c>
      <c r="F186" s="112" t="s">
        <v>1932</v>
      </c>
      <c r="G186" s="112">
        <v>1</v>
      </c>
      <c r="H186" s="112" t="s">
        <v>1951</v>
      </c>
      <c r="I186" s="112" t="s">
        <v>1952</v>
      </c>
      <c r="J186" s="112" t="s">
        <v>1953</v>
      </c>
      <c r="K186" s="113"/>
      <c r="L186" s="5"/>
      <c r="M186" s="5"/>
      <c r="N186" s="5"/>
      <c r="P186" s="3" t="str">
        <f>IF(基本情報登録!$D$10="","",IF(基本情報登録!$D$10=登録データ!F186,1,0))</f>
        <v/>
      </c>
    </row>
    <row r="187" spans="1:16" x14ac:dyDescent="0.15">
      <c r="A187" s="112">
        <v>185</v>
      </c>
      <c r="B187" s="112" t="s">
        <v>1678</v>
      </c>
      <c r="C187" s="112" t="s">
        <v>1679</v>
      </c>
      <c r="D187" s="7" t="s">
        <v>1867</v>
      </c>
      <c r="E187" s="7" t="s">
        <v>1868</v>
      </c>
      <c r="F187" s="112" t="s">
        <v>1932</v>
      </c>
      <c r="G187" s="112">
        <v>1</v>
      </c>
      <c r="H187" s="112" t="s">
        <v>1954</v>
      </c>
      <c r="I187" s="112" t="s">
        <v>1943</v>
      </c>
      <c r="J187" s="112" t="s">
        <v>1955</v>
      </c>
      <c r="K187" s="113"/>
      <c r="L187" s="5"/>
      <c r="M187" s="5"/>
      <c r="N187" s="5"/>
      <c r="P187" s="3" t="str">
        <f>IF(基本情報登録!$D$10="","",IF(基本情報登録!$D$10=登録データ!F187,1,0))</f>
        <v/>
      </c>
    </row>
    <row r="188" spans="1:16" x14ac:dyDescent="0.15">
      <c r="A188" s="112">
        <v>186</v>
      </c>
      <c r="B188" s="112" t="s">
        <v>1680</v>
      </c>
      <c r="C188" s="112" t="s">
        <v>1681</v>
      </c>
      <c r="D188" s="7" t="s">
        <v>1867</v>
      </c>
      <c r="E188" s="7" t="s">
        <v>1868</v>
      </c>
      <c r="F188" s="112" t="s">
        <v>1932</v>
      </c>
      <c r="G188" s="112">
        <v>1</v>
      </c>
      <c r="H188" s="112" t="s">
        <v>1956</v>
      </c>
      <c r="I188" s="112" t="s">
        <v>413</v>
      </c>
      <c r="J188" s="112" t="s">
        <v>1957</v>
      </c>
      <c r="K188" s="113"/>
      <c r="L188" s="5"/>
      <c r="M188" s="5"/>
      <c r="N188" s="5"/>
      <c r="P188" s="3" t="str">
        <f>IF(基本情報登録!$D$10="","",IF(基本情報登録!$D$10=登録データ!F188,1,0))</f>
        <v/>
      </c>
    </row>
    <row r="189" spans="1:16" x14ac:dyDescent="0.15">
      <c r="A189" s="112">
        <v>187</v>
      </c>
      <c r="B189" s="112" t="s">
        <v>431</v>
      </c>
      <c r="C189" s="112" t="s">
        <v>432</v>
      </c>
      <c r="D189" s="7" t="s">
        <v>1867</v>
      </c>
      <c r="E189" s="7" t="s">
        <v>1868</v>
      </c>
      <c r="F189" s="112" t="s">
        <v>1932</v>
      </c>
      <c r="G189" s="112">
        <v>4</v>
      </c>
      <c r="H189" s="112" t="s">
        <v>433</v>
      </c>
      <c r="I189" s="112" t="s">
        <v>434</v>
      </c>
      <c r="J189" s="112" t="s">
        <v>1274</v>
      </c>
      <c r="K189" s="113"/>
      <c r="L189" s="5"/>
      <c r="M189" s="5"/>
      <c r="N189" s="5"/>
      <c r="P189" s="3" t="str">
        <f>IF(基本情報登録!$D$10="","",IF(基本情報登録!$D$10=登録データ!F189,1,0))</f>
        <v/>
      </c>
    </row>
    <row r="190" spans="1:16" x14ac:dyDescent="0.15">
      <c r="A190" s="112">
        <v>188</v>
      </c>
      <c r="B190" s="112" t="s">
        <v>1682</v>
      </c>
      <c r="C190" s="112" t="s">
        <v>1683</v>
      </c>
      <c r="D190" s="7" t="s">
        <v>1867</v>
      </c>
      <c r="E190" s="7" t="s">
        <v>1868</v>
      </c>
      <c r="F190" s="112" t="s">
        <v>1932</v>
      </c>
      <c r="G190" s="112">
        <v>1</v>
      </c>
      <c r="H190" s="112" t="s">
        <v>1958</v>
      </c>
      <c r="I190" s="112" t="s">
        <v>1959</v>
      </c>
      <c r="J190" s="112" t="s">
        <v>1318</v>
      </c>
      <c r="K190" s="113"/>
      <c r="L190" s="5"/>
      <c r="M190" s="5"/>
      <c r="N190" s="5"/>
      <c r="P190" s="3" t="str">
        <f>IF(基本情報登録!$D$10="","",IF(基本情報登録!$D$10=登録データ!F190,1,0))</f>
        <v/>
      </c>
    </row>
    <row r="191" spans="1:16" x14ac:dyDescent="0.15">
      <c r="A191" s="112">
        <v>189</v>
      </c>
      <c r="B191" s="112" t="s">
        <v>1684</v>
      </c>
      <c r="C191" s="112" t="s">
        <v>1685</v>
      </c>
      <c r="D191" s="7" t="s">
        <v>1867</v>
      </c>
      <c r="E191" s="7" t="s">
        <v>1868</v>
      </c>
      <c r="F191" s="112" t="s">
        <v>1932</v>
      </c>
      <c r="G191" s="112">
        <v>1</v>
      </c>
      <c r="H191" s="112" t="s">
        <v>1960</v>
      </c>
      <c r="I191" s="112" t="s">
        <v>1961</v>
      </c>
      <c r="J191" s="112" t="s">
        <v>1275</v>
      </c>
      <c r="K191" s="113"/>
      <c r="L191" s="5"/>
      <c r="M191" s="5"/>
      <c r="N191" s="5"/>
      <c r="P191" s="3" t="str">
        <f>IF(基本情報登録!$D$10="","",IF(基本情報登録!$D$10=登録データ!F191,1,0))</f>
        <v/>
      </c>
    </row>
    <row r="192" spans="1:16" x14ac:dyDescent="0.15">
      <c r="A192" s="112">
        <v>190</v>
      </c>
      <c r="B192" s="112" t="s">
        <v>734</v>
      </c>
      <c r="C192" s="112" t="s">
        <v>735</v>
      </c>
      <c r="D192" s="7" t="s">
        <v>1867</v>
      </c>
      <c r="E192" s="7" t="s">
        <v>1868</v>
      </c>
      <c r="F192" s="112" t="s">
        <v>1932</v>
      </c>
      <c r="G192" s="112">
        <v>3</v>
      </c>
      <c r="H192" s="112" t="s">
        <v>736</v>
      </c>
      <c r="I192" s="112" t="s">
        <v>497</v>
      </c>
      <c r="J192" s="112" t="s">
        <v>1354</v>
      </c>
      <c r="K192" s="113"/>
      <c r="L192" s="5"/>
      <c r="M192" s="5"/>
      <c r="N192" s="5"/>
      <c r="P192" s="3" t="str">
        <f>IF(基本情報登録!$D$10="","",IF(基本情報登録!$D$10=登録データ!F192,1,0))</f>
        <v/>
      </c>
    </row>
    <row r="193" spans="1:16" x14ac:dyDescent="0.15">
      <c r="A193" s="112">
        <v>191</v>
      </c>
      <c r="B193" s="112" t="s">
        <v>703</v>
      </c>
      <c r="C193" s="112" t="s">
        <v>704</v>
      </c>
      <c r="D193" s="7" t="s">
        <v>1867</v>
      </c>
      <c r="E193" s="7" t="s">
        <v>1868</v>
      </c>
      <c r="F193" s="112" t="s">
        <v>1932</v>
      </c>
      <c r="G193" s="112">
        <v>3</v>
      </c>
      <c r="H193" s="112" t="s">
        <v>570</v>
      </c>
      <c r="I193" s="112" t="s">
        <v>705</v>
      </c>
      <c r="J193" s="112" t="s">
        <v>1268</v>
      </c>
      <c r="K193" s="113"/>
      <c r="L193" s="5"/>
      <c r="M193" s="5"/>
      <c r="N193" s="5"/>
      <c r="P193" s="3" t="str">
        <f>IF(基本情報登録!$D$10="","",IF(基本情報登録!$D$10=登録データ!F193,1,0))</f>
        <v/>
      </c>
    </row>
    <row r="194" spans="1:16" x14ac:dyDescent="0.15">
      <c r="A194" s="112">
        <v>192</v>
      </c>
      <c r="B194" s="112" t="s">
        <v>722</v>
      </c>
      <c r="C194" s="112" t="s">
        <v>723</v>
      </c>
      <c r="D194" s="7" t="s">
        <v>1867</v>
      </c>
      <c r="E194" s="7" t="s">
        <v>1868</v>
      </c>
      <c r="F194" s="112" t="s">
        <v>1932</v>
      </c>
      <c r="G194" s="112">
        <v>3</v>
      </c>
      <c r="H194" s="112" t="s">
        <v>724</v>
      </c>
      <c r="I194" s="112" t="s">
        <v>725</v>
      </c>
      <c r="J194" s="112" t="s">
        <v>1352</v>
      </c>
      <c r="K194" s="113"/>
      <c r="L194" s="5"/>
      <c r="M194" s="5"/>
      <c r="N194" s="5"/>
      <c r="P194" s="3" t="str">
        <f>IF(基本情報登録!$D$10="","",IF(基本情報登録!$D$10=登録データ!F194,1,0))</f>
        <v/>
      </c>
    </row>
    <row r="195" spans="1:16" x14ac:dyDescent="0.15">
      <c r="A195" s="112">
        <v>193</v>
      </c>
      <c r="B195" s="112" t="s">
        <v>1686</v>
      </c>
      <c r="C195" s="112" t="s">
        <v>1687</v>
      </c>
      <c r="D195" s="7" t="s">
        <v>1867</v>
      </c>
      <c r="E195" s="7" t="s">
        <v>1868</v>
      </c>
      <c r="F195" s="112" t="s">
        <v>1932</v>
      </c>
      <c r="G195" s="112">
        <v>1</v>
      </c>
      <c r="H195" s="112" t="s">
        <v>1871</v>
      </c>
      <c r="I195" s="112" t="s">
        <v>1962</v>
      </c>
      <c r="J195" s="112" t="s">
        <v>1963</v>
      </c>
      <c r="K195" s="113"/>
      <c r="L195" s="5"/>
      <c r="M195" s="5"/>
      <c r="N195" s="5"/>
      <c r="P195" s="3" t="str">
        <f>IF(基本情報登録!$D$10="","",IF(基本情報登録!$D$10=登録データ!F195,1,0))</f>
        <v/>
      </c>
    </row>
    <row r="196" spans="1:16" x14ac:dyDescent="0.15">
      <c r="A196" s="112">
        <v>194</v>
      </c>
      <c r="B196" s="112" t="s">
        <v>718</v>
      </c>
      <c r="C196" s="112" t="s">
        <v>719</v>
      </c>
      <c r="D196" s="7" t="s">
        <v>1867</v>
      </c>
      <c r="E196" s="7" t="s">
        <v>1868</v>
      </c>
      <c r="F196" s="112" t="s">
        <v>1932</v>
      </c>
      <c r="G196" s="112">
        <v>3</v>
      </c>
      <c r="H196" s="112" t="s">
        <v>720</v>
      </c>
      <c r="I196" s="112" t="s">
        <v>721</v>
      </c>
      <c r="J196" s="112" t="s">
        <v>1261</v>
      </c>
      <c r="K196" s="113"/>
      <c r="L196" s="5"/>
      <c r="M196" s="5"/>
      <c r="N196" s="5"/>
      <c r="P196" s="3" t="str">
        <f>IF(基本情報登録!$D$10="","",IF(基本情報登録!$D$10=登録データ!F196,1,0))</f>
        <v/>
      </c>
    </row>
    <row r="197" spans="1:16" x14ac:dyDescent="0.15">
      <c r="A197" s="112">
        <v>195</v>
      </c>
      <c r="B197" s="112" t="s">
        <v>964</v>
      </c>
      <c r="C197" s="112" t="s">
        <v>1065</v>
      </c>
      <c r="D197" s="7" t="s">
        <v>1867</v>
      </c>
      <c r="E197" s="7" t="s">
        <v>1868</v>
      </c>
      <c r="F197" s="112" t="s">
        <v>1932</v>
      </c>
      <c r="G197" s="112">
        <v>2</v>
      </c>
      <c r="H197" s="112" t="s">
        <v>1168</v>
      </c>
      <c r="I197" s="112" t="s">
        <v>1361</v>
      </c>
      <c r="J197" s="112" t="s">
        <v>1362</v>
      </c>
      <c r="K197" s="113"/>
      <c r="L197" s="5"/>
      <c r="M197" s="5"/>
      <c r="N197" s="5"/>
      <c r="P197" s="3" t="str">
        <f>IF(基本情報登録!$D$10="","",IF(基本情報登録!$D$10=登録データ!F197,1,0))</f>
        <v/>
      </c>
    </row>
    <row r="198" spans="1:16" x14ac:dyDescent="0.15">
      <c r="A198" s="112">
        <v>196</v>
      </c>
      <c r="B198" s="112" t="s">
        <v>1688</v>
      </c>
      <c r="C198" s="112" t="s">
        <v>1689</v>
      </c>
      <c r="D198" s="7" t="s">
        <v>1867</v>
      </c>
      <c r="E198" s="7" t="s">
        <v>1868</v>
      </c>
      <c r="F198" s="112" t="s">
        <v>1932</v>
      </c>
      <c r="G198" s="112">
        <v>1</v>
      </c>
      <c r="H198" s="112" t="s">
        <v>1964</v>
      </c>
      <c r="I198" s="112" t="s">
        <v>1965</v>
      </c>
      <c r="J198" s="112" t="s">
        <v>1435</v>
      </c>
      <c r="K198" s="113"/>
      <c r="L198" s="5"/>
      <c r="M198" s="5"/>
      <c r="N198" s="5"/>
      <c r="P198" s="3" t="str">
        <f>IF(基本情報登録!$D$10="","",IF(基本情報登録!$D$10=登録データ!F198,1,0))</f>
        <v/>
      </c>
    </row>
    <row r="199" spans="1:16" x14ac:dyDescent="0.15">
      <c r="A199" s="112">
        <v>197</v>
      </c>
      <c r="B199" s="112" t="s">
        <v>1690</v>
      </c>
      <c r="C199" s="112" t="s">
        <v>1691</v>
      </c>
      <c r="D199" s="7" t="s">
        <v>1867</v>
      </c>
      <c r="E199" s="7" t="s">
        <v>1868</v>
      </c>
      <c r="F199" s="112" t="s">
        <v>1932</v>
      </c>
      <c r="G199" s="112">
        <v>1</v>
      </c>
      <c r="H199" s="112" t="s">
        <v>1966</v>
      </c>
      <c r="I199" s="112" t="s">
        <v>1967</v>
      </c>
      <c r="J199" s="112" t="s">
        <v>1968</v>
      </c>
      <c r="K199" s="113"/>
      <c r="L199" s="5"/>
      <c r="M199" s="5"/>
      <c r="N199" s="5"/>
      <c r="P199" s="3" t="str">
        <f>IF(基本情報登録!$D$10="","",IF(基本情報登録!$D$10=登録データ!F199,1,0))</f>
        <v/>
      </c>
    </row>
    <row r="200" spans="1:16" x14ac:dyDescent="0.15">
      <c r="A200" s="112">
        <v>198</v>
      </c>
      <c r="B200" s="112" t="s">
        <v>1692</v>
      </c>
      <c r="C200" s="112" t="s">
        <v>1693</v>
      </c>
      <c r="D200" s="7" t="s">
        <v>1867</v>
      </c>
      <c r="E200" s="7" t="s">
        <v>1868</v>
      </c>
      <c r="F200" s="112" t="s">
        <v>1932</v>
      </c>
      <c r="G200" s="112">
        <v>1</v>
      </c>
      <c r="H200" s="112" t="s">
        <v>1969</v>
      </c>
      <c r="I200" s="112" t="s">
        <v>686</v>
      </c>
      <c r="J200" s="112" t="s">
        <v>1261</v>
      </c>
      <c r="K200" s="113"/>
      <c r="L200" s="5"/>
      <c r="M200" s="5"/>
      <c r="N200" s="5"/>
      <c r="P200" s="3" t="str">
        <f>IF(基本情報登録!$D$10="","",IF(基本情報登録!$D$10=登録データ!F200,1,0))</f>
        <v/>
      </c>
    </row>
    <row r="201" spans="1:16" x14ac:dyDescent="0.15">
      <c r="A201" s="112">
        <v>199</v>
      </c>
      <c r="B201" s="112" t="s">
        <v>423</v>
      </c>
      <c r="C201" s="112" t="s">
        <v>424</v>
      </c>
      <c r="D201" s="7" t="s">
        <v>1867</v>
      </c>
      <c r="E201" s="7" t="s">
        <v>1868</v>
      </c>
      <c r="F201" s="112" t="s">
        <v>1932</v>
      </c>
      <c r="G201" s="112">
        <v>4</v>
      </c>
      <c r="H201" s="112" t="s">
        <v>425</v>
      </c>
      <c r="I201" s="112" t="s">
        <v>426</v>
      </c>
      <c r="J201" s="112" t="s">
        <v>1342</v>
      </c>
      <c r="K201" s="113"/>
      <c r="L201" s="5"/>
      <c r="M201" s="5"/>
      <c r="N201" s="5"/>
      <c r="P201" s="3" t="str">
        <f>IF(基本情報登録!$D$10="","",IF(基本情報登録!$D$10=登録データ!F201,1,0))</f>
        <v/>
      </c>
    </row>
    <row r="202" spans="1:16" x14ac:dyDescent="0.15">
      <c r="A202" s="112">
        <v>200</v>
      </c>
      <c r="B202" s="112" t="s">
        <v>1694</v>
      </c>
      <c r="C202" s="112" t="s">
        <v>1695</v>
      </c>
      <c r="D202" s="7" t="s">
        <v>1867</v>
      </c>
      <c r="E202" s="7" t="s">
        <v>1868</v>
      </c>
      <c r="F202" s="112" t="s">
        <v>1932</v>
      </c>
      <c r="G202" s="112">
        <v>1</v>
      </c>
      <c r="H202" s="112" t="s">
        <v>1970</v>
      </c>
      <c r="I202" s="112" t="s">
        <v>1971</v>
      </c>
      <c r="J202" s="112" t="s">
        <v>1972</v>
      </c>
      <c r="K202" s="113"/>
      <c r="L202" s="5"/>
      <c r="M202" s="5"/>
      <c r="N202" s="5"/>
      <c r="P202" s="3" t="str">
        <f>IF(基本情報登録!$D$10="","",IF(基本情報登録!$D$10=登録データ!F202,1,0))</f>
        <v/>
      </c>
    </row>
    <row r="203" spans="1:16" x14ac:dyDescent="0.15">
      <c r="A203" s="112">
        <v>201</v>
      </c>
      <c r="B203" s="112" t="s">
        <v>715</v>
      </c>
      <c r="C203" s="112" t="s">
        <v>1696</v>
      </c>
      <c r="D203" s="7" t="s">
        <v>1867</v>
      </c>
      <c r="E203" s="7" t="s">
        <v>1868</v>
      </c>
      <c r="F203" s="112" t="s">
        <v>1932</v>
      </c>
      <c r="G203" s="112">
        <v>3</v>
      </c>
      <c r="H203" s="112" t="s">
        <v>716</v>
      </c>
      <c r="I203" s="112" t="s">
        <v>717</v>
      </c>
      <c r="J203" s="112" t="s">
        <v>1244</v>
      </c>
      <c r="K203" s="113"/>
      <c r="L203" s="5"/>
      <c r="M203" s="5"/>
      <c r="N203" s="5"/>
      <c r="P203" s="3" t="str">
        <f>IF(基本情報登録!$D$10="","",IF(基本情報登録!$D$10=登録データ!F203,1,0))</f>
        <v/>
      </c>
    </row>
    <row r="204" spans="1:16" x14ac:dyDescent="0.15">
      <c r="A204" s="112">
        <v>202</v>
      </c>
      <c r="B204" s="112" t="s">
        <v>1007</v>
      </c>
      <c r="C204" s="112" t="s">
        <v>1110</v>
      </c>
      <c r="D204" s="7" t="s">
        <v>1867</v>
      </c>
      <c r="E204" s="7" t="s">
        <v>1868</v>
      </c>
      <c r="F204" s="112" t="s">
        <v>1973</v>
      </c>
      <c r="G204" s="112">
        <v>2</v>
      </c>
      <c r="H204" s="112" t="s">
        <v>1209</v>
      </c>
      <c r="I204" s="112" t="s">
        <v>487</v>
      </c>
      <c r="J204" s="112" t="s">
        <v>1448</v>
      </c>
      <c r="K204" s="113"/>
      <c r="L204" s="5"/>
      <c r="M204" s="5"/>
      <c r="N204" s="5"/>
      <c r="P204" s="3" t="str">
        <f>IF(基本情報登録!$D$10="","",IF(基本情報登録!$D$10=登録データ!F204,1,0))</f>
        <v/>
      </c>
    </row>
    <row r="205" spans="1:16" x14ac:dyDescent="0.15">
      <c r="A205" s="112">
        <v>203</v>
      </c>
      <c r="B205" s="112" t="s">
        <v>366</v>
      </c>
      <c r="C205" s="112" t="s">
        <v>367</v>
      </c>
      <c r="D205" s="7" t="s">
        <v>1867</v>
      </c>
      <c r="E205" s="7" t="s">
        <v>1868</v>
      </c>
      <c r="F205" s="112" t="s">
        <v>1973</v>
      </c>
      <c r="G205" s="112">
        <v>5</v>
      </c>
      <c r="H205" s="112" t="s">
        <v>401</v>
      </c>
      <c r="I205" s="112" t="s">
        <v>402</v>
      </c>
      <c r="J205" s="112" t="s">
        <v>1381</v>
      </c>
      <c r="K205" s="113"/>
      <c r="L205" s="5"/>
      <c r="M205" s="5"/>
      <c r="N205" s="5"/>
      <c r="P205" s="3" t="str">
        <f>IF(基本情報登録!$D$10="","",IF(基本情報登録!$D$10=登録データ!F205,1,0))</f>
        <v/>
      </c>
    </row>
    <row r="206" spans="1:16" x14ac:dyDescent="0.15">
      <c r="A206" s="112">
        <v>204</v>
      </c>
      <c r="B206" s="123" t="s">
        <v>1015</v>
      </c>
      <c r="C206" s="123" t="s">
        <v>1118</v>
      </c>
      <c r="D206" s="7" t="s">
        <v>1867</v>
      </c>
      <c r="E206" s="7" t="s">
        <v>1868</v>
      </c>
      <c r="F206" s="123" t="s">
        <v>1973</v>
      </c>
      <c r="G206" s="124">
        <v>2</v>
      </c>
      <c r="H206" s="124" t="s">
        <v>1162</v>
      </c>
      <c r="I206" s="125" t="s">
        <v>493</v>
      </c>
      <c r="J206" s="125" t="s">
        <v>1244</v>
      </c>
      <c r="K206" s="113"/>
      <c r="L206" s="5"/>
      <c r="M206" s="5"/>
      <c r="N206" s="5"/>
      <c r="P206" s="3" t="str">
        <f>IF(基本情報登録!$D$10="","",IF(基本情報登録!$D$10=登録データ!F206,1,0))</f>
        <v/>
      </c>
    </row>
    <row r="207" spans="1:16" x14ac:dyDescent="0.15">
      <c r="A207" s="112">
        <v>205</v>
      </c>
      <c r="B207" s="123" t="s">
        <v>1009</v>
      </c>
      <c r="C207" s="123" t="s">
        <v>1112</v>
      </c>
      <c r="D207" s="7" t="s">
        <v>1867</v>
      </c>
      <c r="E207" s="7" t="s">
        <v>1868</v>
      </c>
      <c r="F207" s="123" t="s">
        <v>1973</v>
      </c>
      <c r="G207" s="124">
        <v>2</v>
      </c>
      <c r="H207" s="124" t="s">
        <v>1210</v>
      </c>
      <c r="I207" s="125" t="s">
        <v>1451</v>
      </c>
      <c r="J207" s="125" t="s">
        <v>1452</v>
      </c>
      <c r="K207" s="113"/>
      <c r="L207" s="5"/>
      <c r="M207" s="5"/>
      <c r="N207" s="5"/>
      <c r="P207" s="3" t="str">
        <f>IF(基本情報登録!$D$10="","",IF(基本情報登録!$D$10=登録データ!F207,1,0))</f>
        <v/>
      </c>
    </row>
    <row r="208" spans="1:16" x14ac:dyDescent="0.15">
      <c r="A208" s="112">
        <v>206</v>
      </c>
      <c r="B208" s="123" t="s">
        <v>1008</v>
      </c>
      <c r="C208" s="123" t="s">
        <v>1111</v>
      </c>
      <c r="D208" s="7" t="s">
        <v>1867</v>
      </c>
      <c r="E208" s="7" t="s">
        <v>1868</v>
      </c>
      <c r="F208" s="123" t="s">
        <v>1973</v>
      </c>
      <c r="G208" s="124">
        <v>2</v>
      </c>
      <c r="H208" s="124" t="s">
        <v>1147</v>
      </c>
      <c r="I208" s="125" t="s">
        <v>1449</v>
      </c>
      <c r="J208" s="125" t="s">
        <v>1450</v>
      </c>
      <c r="K208" s="113"/>
      <c r="L208" s="5"/>
      <c r="M208" s="5"/>
      <c r="N208" s="5"/>
      <c r="P208" s="3" t="str">
        <f>IF(基本情報登録!$D$10="","",IF(基本情報登録!$D$10=登録データ!F208,1,0))</f>
        <v/>
      </c>
    </row>
    <row r="209" spans="1:16" x14ac:dyDescent="0.15">
      <c r="A209" s="112">
        <v>207</v>
      </c>
      <c r="B209" s="123" t="s">
        <v>776</v>
      </c>
      <c r="C209" s="123" t="s">
        <v>777</v>
      </c>
      <c r="D209" s="7" t="s">
        <v>1867</v>
      </c>
      <c r="E209" s="7" t="s">
        <v>1868</v>
      </c>
      <c r="F209" s="123" t="s">
        <v>1974</v>
      </c>
      <c r="G209" s="124">
        <v>3</v>
      </c>
      <c r="H209" s="124" t="s">
        <v>778</v>
      </c>
      <c r="I209" s="125" t="s">
        <v>779</v>
      </c>
      <c r="J209" s="125" t="s">
        <v>1325</v>
      </c>
      <c r="K209" s="113"/>
      <c r="L209" s="5"/>
      <c r="M209" s="5"/>
      <c r="N209" s="5"/>
      <c r="P209" s="3" t="str">
        <f>IF(基本情報登録!$D$10="","",IF(基本情報登録!$D$10=登録データ!F209,1,0))</f>
        <v/>
      </c>
    </row>
    <row r="210" spans="1:16" x14ac:dyDescent="0.15">
      <c r="A210" s="112">
        <v>208</v>
      </c>
      <c r="B210" s="112" t="s">
        <v>772</v>
      </c>
      <c r="C210" s="112" t="s">
        <v>773</v>
      </c>
      <c r="D210" s="7" t="s">
        <v>1867</v>
      </c>
      <c r="E210" s="7" t="s">
        <v>1868</v>
      </c>
      <c r="F210" s="112" t="s">
        <v>1974</v>
      </c>
      <c r="G210" s="112">
        <v>3</v>
      </c>
      <c r="H210" s="112" t="s">
        <v>774</v>
      </c>
      <c r="I210" s="112" t="s">
        <v>775</v>
      </c>
      <c r="J210" s="112" t="s">
        <v>1390</v>
      </c>
      <c r="K210" s="113"/>
      <c r="L210" s="5"/>
      <c r="M210" s="5"/>
      <c r="N210" s="5"/>
      <c r="P210" s="3" t="str">
        <f>IF(基本情報登録!$D$10="","",IF(基本情報登録!$D$10=登録データ!F210,1,0))</f>
        <v/>
      </c>
    </row>
    <row r="211" spans="1:16" x14ac:dyDescent="0.15">
      <c r="A211" s="112">
        <v>209</v>
      </c>
      <c r="B211" s="112" t="s">
        <v>975</v>
      </c>
      <c r="C211" s="112" t="s">
        <v>1075</v>
      </c>
      <c r="D211" s="7" t="s">
        <v>1867</v>
      </c>
      <c r="E211" s="7" t="s">
        <v>1868</v>
      </c>
      <c r="F211" s="112" t="s">
        <v>1974</v>
      </c>
      <c r="G211" s="112">
        <v>3</v>
      </c>
      <c r="H211" s="112" t="s">
        <v>1180</v>
      </c>
      <c r="I211" s="112" t="s">
        <v>1383</v>
      </c>
      <c r="J211" s="112" t="s">
        <v>1247</v>
      </c>
      <c r="K211" s="113"/>
      <c r="L211" s="5"/>
      <c r="M211" s="5"/>
      <c r="N211" s="5"/>
      <c r="P211" s="3" t="str">
        <f>IF(基本情報登録!$D$10="","",IF(基本情報登録!$D$10=登録データ!F211,1,0))</f>
        <v/>
      </c>
    </row>
    <row r="212" spans="1:16" x14ac:dyDescent="0.15">
      <c r="A212" s="112">
        <v>210</v>
      </c>
      <c r="B212" s="112" t="s">
        <v>830</v>
      </c>
      <c r="C212" s="112" t="s">
        <v>831</v>
      </c>
      <c r="D212" s="7" t="s">
        <v>1867</v>
      </c>
      <c r="E212" s="7" t="s">
        <v>1868</v>
      </c>
      <c r="F212" s="112" t="s">
        <v>1975</v>
      </c>
      <c r="G212" s="112">
        <v>3</v>
      </c>
      <c r="H212" s="112" t="s">
        <v>832</v>
      </c>
      <c r="I212" s="112" t="s">
        <v>833</v>
      </c>
      <c r="J212" s="112" t="s">
        <v>1431</v>
      </c>
      <c r="K212" s="113"/>
      <c r="L212" s="5"/>
      <c r="M212" s="5"/>
      <c r="N212" s="5"/>
      <c r="P212" s="3" t="str">
        <f>IF(基本情報登録!$D$10="","",IF(基本情報登録!$D$10=登録データ!F212,1,0))</f>
        <v/>
      </c>
    </row>
    <row r="213" spans="1:16" x14ac:dyDescent="0.15">
      <c r="A213" s="112">
        <v>211</v>
      </c>
      <c r="B213" s="112" t="s">
        <v>834</v>
      </c>
      <c r="C213" s="112" t="s">
        <v>835</v>
      </c>
      <c r="D213" s="7" t="s">
        <v>1867</v>
      </c>
      <c r="E213" s="7" t="s">
        <v>1868</v>
      </c>
      <c r="F213" s="112" t="s">
        <v>1975</v>
      </c>
      <c r="G213" s="112">
        <v>4</v>
      </c>
      <c r="H213" s="112" t="s">
        <v>836</v>
      </c>
      <c r="I213" s="112" t="s">
        <v>438</v>
      </c>
      <c r="J213" s="112" t="s">
        <v>1430</v>
      </c>
      <c r="K213" s="113"/>
      <c r="L213" s="5"/>
      <c r="M213" s="5"/>
      <c r="N213" s="5"/>
      <c r="P213" s="3" t="str">
        <f>IF(基本情報登録!$D$10="","",IF(基本情報登録!$D$10=登録データ!F213,1,0))</f>
        <v/>
      </c>
    </row>
    <row r="214" spans="1:16" x14ac:dyDescent="0.15">
      <c r="A214" s="112">
        <v>212</v>
      </c>
      <c r="B214" s="112" t="s">
        <v>651</v>
      </c>
      <c r="C214" s="112" t="s">
        <v>652</v>
      </c>
      <c r="D214" s="7" t="s">
        <v>1867</v>
      </c>
      <c r="E214" s="7" t="s">
        <v>1868</v>
      </c>
      <c r="F214" s="112" t="s">
        <v>1976</v>
      </c>
      <c r="G214" s="112">
        <v>4</v>
      </c>
      <c r="H214" s="112" t="s">
        <v>653</v>
      </c>
      <c r="I214" s="112" t="s">
        <v>654</v>
      </c>
      <c r="J214" s="112" t="s">
        <v>1249</v>
      </c>
      <c r="K214" s="113"/>
      <c r="L214" s="5"/>
      <c r="M214" s="5"/>
      <c r="N214" s="5"/>
      <c r="P214" s="3" t="str">
        <f>IF(基本情報登録!$D$10="","",IF(基本情報登録!$D$10=登録データ!F214,1,0))</f>
        <v/>
      </c>
    </row>
    <row r="215" spans="1:16" x14ac:dyDescent="0.15">
      <c r="A215" s="112">
        <v>213</v>
      </c>
      <c r="B215" s="112" t="s">
        <v>837</v>
      </c>
      <c r="C215" s="112" t="s">
        <v>838</v>
      </c>
      <c r="D215" s="7" t="s">
        <v>1867</v>
      </c>
      <c r="E215" s="7" t="s">
        <v>1868</v>
      </c>
      <c r="F215" s="112" t="s">
        <v>1976</v>
      </c>
      <c r="G215" s="112">
        <v>3</v>
      </c>
      <c r="H215" s="112" t="s">
        <v>839</v>
      </c>
      <c r="I215" s="112" t="s">
        <v>840</v>
      </c>
      <c r="J215" s="112" t="s">
        <v>1386</v>
      </c>
      <c r="K215" s="113"/>
      <c r="L215" s="5"/>
      <c r="M215" s="5"/>
      <c r="N215" s="5"/>
      <c r="P215" s="3" t="str">
        <f>IF(基本情報登録!$D$10="","",IF(基本情報登録!$D$10=登録データ!F215,1,0))</f>
        <v/>
      </c>
    </row>
    <row r="216" spans="1:16" x14ac:dyDescent="0.15">
      <c r="A216" s="112">
        <v>214</v>
      </c>
      <c r="B216" s="112" t="s">
        <v>359</v>
      </c>
      <c r="C216" s="112" t="s">
        <v>360</v>
      </c>
      <c r="D216" s="7" t="s">
        <v>1867</v>
      </c>
      <c r="E216" s="7" t="s">
        <v>1868</v>
      </c>
      <c r="F216" s="112" t="s">
        <v>1976</v>
      </c>
      <c r="G216" s="112" t="s">
        <v>1891</v>
      </c>
      <c r="H216" s="112" t="s">
        <v>641</v>
      </c>
      <c r="I216" s="112" t="s">
        <v>642</v>
      </c>
      <c r="J216" s="112" t="s">
        <v>1257</v>
      </c>
      <c r="K216" s="113"/>
      <c r="L216" s="5"/>
      <c r="M216" s="5"/>
      <c r="N216" s="5"/>
      <c r="P216" s="3" t="str">
        <f>IF(基本情報登録!$D$10="","",IF(基本情報登録!$D$10=登録データ!F216,1,0))</f>
        <v/>
      </c>
    </row>
    <row r="217" spans="1:16" x14ac:dyDescent="0.15">
      <c r="A217" s="112">
        <v>215</v>
      </c>
      <c r="B217" s="112" t="s">
        <v>657</v>
      </c>
      <c r="C217" s="112" t="s">
        <v>658</v>
      </c>
      <c r="D217" s="7" t="s">
        <v>1867</v>
      </c>
      <c r="E217" s="7" t="s">
        <v>1868</v>
      </c>
      <c r="F217" s="112" t="s">
        <v>1976</v>
      </c>
      <c r="G217" s="112" t="s">
        <v>1891</v>
      </c>
      <c r="H217" s="112" t="s">
        <v>659</v>
      </c>
      <c r="I217" s="112" t="s">
        <v>616</v>
      </c>
      <c r="J217" s="112" t="s">
        <v>1271</v>
      </c>
      <c r="K217" s="113"/>
      <c r="L217" s="5"/>
      <c r="M217" s="5"/>
      <c r="N217" s="5"/>
      <c r="P217" s="3" t="str">
        <f>IF(基本情報登録!$D$10="","",IF(基本情報登録!$D$10=登録データ!F217,1,0))</f>
        <v/>
      </c>
    </row>
    <row r="218" spans="1:16" x14ac:dyDescent="0.15">
      <c r="A218" s="112">
        <v>216</v>
      </c>
      <c r="B218" s="112" t="s">
        <v>1006</v>
      </c>
      <c r="C218" s="112" t="s">
        <v>1109</v>
      </c>
      <c r="D218" s="7" t="s">
        <v>1867</v>
      </c>
      <c r="E218" s="7" t="s">
        <v>1868</v>
      </c>
      <c r="F218" s="112" t="s">
        <v>1976</v>
      </c>
      <c r="G218" s="112">
        <v>2</v>
      </c>
      <c r="H218" s="112" t="s">
        <v>1208</v>
      </c>
      <c r="I218" s="112" t="s">
        <v>1977</v>
      </c>
      <c r="J218" s="112" t="s">
        <v>1447</v>
      </c>
      <c r="K218" s="113"/>
      <c r="L218" s="5"/>
      <c r="M218" s="5"/>
      <c r="N218" s="5"/>
      <c r="P218" s="3" t="str">
        <f>IF(基本情報登録!$D$10="","",IF(基本情報登録!$D$10=登録データ!F218,1,0))</f>
        <v/>
      </c>
    </row>
    <row r="219" spans="1:16" x14ac:dyDescent="0.15">
      <c r="A219" s="112">
        <v>217</v>
      </c>
      <c r="B219" s="112" t="s">
        <v>1019</v>
      </c>
      <c r="C219" s="112" t="s">
        <v>1122</v>
      </c>
      <c r="D219" s="7" t="s">
        <v>1867</v>
      </c>
      <c r="E219" s="7" t="s">
        <v>1868</v>
      </c>
      <c r="F219" s="112" t="s">
        <v>1976</v>
      </c>
      <c r="G219" s="112">
        <v>2</v>
      </c>
      <c r="H219" s="112" t="s">
        <v>1217</v>
      </c>
      <c r="I219" s="112" t="s">
        <v>1465</v>
      </c>
      <c r="J219" s="112" t="s">
        <v>1466</v>
      </c>
      <c r="K219" s="113"/>
      <c r="L219" s="5"/>
      <c r="M219" s="5"/>
      <c r="N219" s="5"/>
      <c r="P219" s="3" t="str">
        <f>IF(基本情報登録!$D$10="","",IF(基本情報登録!$D$10=登録データ!F219,1,0))</f>
        <v/>
      </c>
    </row>
    <row r="220" spans="1:16" x14ac:dyDescent="0.15">
      <c r="A220" s="112">
        <v>218</v>
      </c>
      <c r="B220" s="112" t="s">
        <v>826</v>
      </c>
      <c r="C220" s="112" t="s">
        <v>1697</v>
      </c>
      <c r="D220" s="7" t="s">
        <v>1867</v>
      </c>
      <c r="E220" s="7" t="s">
        <v>1868</v>
      </c>
      <c r="F220" s="112" t="s">
        <v>1976</v>
      </c>
      <c r="G220" s="112">
        <v>3</v>
      </c>
      <c r="H220" s="112" t="s">
        <v>827</v>
      </c>
      <c r="I220" s="112" t="s">
        <v>828</v>
      </c>
      <c r="J220" s="112" t="s">
        <v>1249</v>
      </c>
      <c r="K220" s="113"/>
      <c r="L220" s="5"/>
      <c r="M220" s="5"/>
      <c r="N220" s="5"/>
      <c r="P220" s="3" t="str">
        <f>IF(基本情報登録!$D$10="","",IF(基本情報登録!$D$10=登録データ!F220,1,0))</f>
        <v/>
      </c>
    </row>
    <row r="221" spans="1:16" x14ac:dyDescent="0.15">
      <c r="A221" s="112">
        <v>219</v>
      </c>
      <c r="B221" s="112" t="s">
        <v>660</v>
      </c>
      <c r="C221" s="112" t="s">
        <v>661</v>
      </c>
      <c r="D221" s="7" t="s">
        <v>1867</v>
      </c>
      <c r="E221" s="7" t="s">
        <v>1868</v>
      </c>
      <c r="F221" s="112" t="s">
        <v>1976</v>
      </c>
      <c r="G221" s="112">
        <v>4</v>
      </c>
      <c r="H221" s="112" t="s">
        <v>662</v>
      </c>
      <c r="I221" s="112" t="s">
        <v>663</v>
      </c>
      <c r="J221" s="112" t="s">
        <v>1400</v>
      </c>
      <c r="K221" s="113"/>
      <c r="L221" s="5"/>
      <c r="M221" s="5"/>
      <c r="N221" s="5"/>
      <c r="P221" s="3" t="str">
        <f>IF(基本情報登録!$D$10="","",IF(基本情報登録!$D$10=登録データ!F221,1,0))</f>
        <v/>
      </c>
    </row>
    <row r="222" spans="1:16" x14ac:dyDescent="0.15">
      <c r="A222" s="112">
        <v>220</v>
      </c>
      <c r="B222" s="112" t="s">
        <v>999</v>
      </c>
      <c r="C222" s="112" t="s">
        <v>1102</v>
      </c>
      <c r="D222" s="7" t="s">
        <v>1867</v>
      </c>
      <c r="E222" s="7" t="s">
        <v>1868</v>
      </c>
      <c r="F222" s="112" t="s">
        <v>1978</v>
      </c>
      <c r="G222" s="112">
        <v>2</v>
      </c>
      <c r="H222" s="112" t="s">
        <v>1202</v>
      </c>
      <c r="I222" s="112" t="s">
        <v>571</v>
      </c>
      <c r="J222" s="112" t="s">
        <v>876</v>
      </c>
      <c r="K222" s="113"/>
      <c r="L222" s="5"/>
      <c r="M222" s="5"/>
      <c r="N222" s="5"/>
      <c r="P222" s="3" t="str">
        <f>IF(基本情報登録!$D$10="","",IF(基本情報登録!$D$10=登録データ!F222,1,0))</f>
        <v/>
      </c>
    </row>
    <row r="223" spans="1:16" x14ac:dyDescent="0.15">
      <c r="A223" s="112">
        <v>221</v>
      </c>
      <c r="B223" s="112" t="s">
        <v>759</v>
      </c>
      <c r="C223" s="112" t="s">
        <v>760</v>
      </c>
      <c r="D223" s="7" t="s">
        <v>1867</v>
      </c>
      <c r="E223" s="7" t="s">
        <v>1868</v>
      </c>
      <c r="F223" s="112" t="s">
        <v>1979</v>
      </c>
      <c r="G223" s="112">
        <v>4</v>
      </c>
      <c r="H223" s="112" t="s">
        <v>761</v>
      </c>
      <c r="I223" s="112" t="s">
        <v>550</v>
      </c>
      <c r="J223" s="112" t="s">
        <v>1347</v>
      </c>
      <c r="K223" s="113"/>
      <c r="L223" s="5"/>
      <c r="M223" s="5"/>
      <c r="N223" s="5"/>
      <c r="P223" s="3" t="str">
        <f>IF(基本情報登録!$D$10="","",IF(基本情報登録!$D$10=登録データ!F223,1,0))</f>
        <v/>
      </c>
    </row>
    <row r="224" spans="1:16" x14ac:dyDescent="0.15">
      <c r="A224" s="112">
        <v>222</v>
      </c>
      <c r="B224" s="112" t="s">
        <v>755</v>
      </c>
      <c r="C224" s="112" t="s">
        <v>756</v>
      </c>
      <c r="D224" s="7" t="s">
        <v>1867</v>
      </c>
      <c r="E224" s="7" t="s">
        <v>1868</v>
      </c>
      <c r="F224" s="112" t="s">
        <v>1979</v>
      </c>
      <c r="G224" s="112">
        <v>4</v>
      </c>
      <c r="H224" s="112" t="s">
        <v>757</v>
      </c>
      <c r="I224" s="112" t="s">
        <v>758</v>
      </c>
      <c r="J224" s="112" t="s">
        <v>1234</v>
      </c>
      <c r="K224" s="113"/>
      <c r="L224" s="5"/>
      <c r="M224" s="5"/>
      <c r="N224" s="5"/>
      <c r="P224" s="3" t="str">
        <f>IF(基本情報登録!$D$10="","",IF(基本情報登録!$D$10=登録データ!F224,1,0))</f>
        <v/>
      </c>
    </row>
    <row r="225" spans="1:16" x14ac:dyDescent="0.15">
      <c r="A225" s="112">
        <v>223</v>
      </c>
      <c r="B225" s="112" t="s">
        <v>763</v>
      </c>
      <c r="C225" s="112" t="s">
        <v>764</v>
      </c>
      <c r="D225" s="7" t="s">
        <v>1867</v>
      </c>
      <c r="E225" s="7" t="s">
        <v>1868</v>
      </c>
      <c r="F225" s="112" t="s">
        <v>1979</v>
      </c>
      <c r="G225" s="112">
        <v>3</v>
      </c>
      <c r="H225" s="112" t="s">
        <v>1179</v>
      </c>
      <c r="I225" s="112" t="s">
        <v>626</v>
      </c>
      <c r="J225" s="112" t="s">
        <v>1387</v>
      </c>
      <c r="K225" s="113"/>
      <c r="L225" s="5"/>
      <c r="M225" s="5"/>
      <c r="N225" s="5"/>
      <c r="P225" s="3" t="str">
        <f>IF(基本情報登録!$D$10="","",IF(基本情報登録!$D$10=登録データ!F225,1,0))</f>
        <v/>
      </c>
    </row>
    <row r="226" spans="1:16" x14ac:dyDescent="0.15">
      <c r="A226" s="112">
        <v>224</v>
      </c>
      <c r="B226" s="112" t="s">
        <v>1025</v>
      </c>
      <c r="C226" s="112" t="s">
        <v>1129</v>
      </c>
      <c r="D226" s="7" t="s">
        <v>1867</v>
      </c>
      <c r="E226" s="7" t="s">
        <v>1868</v>
      </c>
      <c r="F226" s="112" t="s">
        <v>1979</v>
      </c>
      <c r="G226" s="112">
        <v>2</v>
      </c>
      <c r="H226" s="112" t="s">
        <v>1224</v>
      </c>
      <c r="I226" s="112" t="s">
        <v>686</v>
      </c>
      <c r="J226" s="112" t="s">
        <v>1308</v>
      </c>
      <c r="K226" s="113"/>
      <c r="L226" s="5"/>
      <c r="M226" s="5"/>
      <c r="N226" s="5"/>
      <c r="P226" s="3" t="str">
        <f>IF(基本情報登録!$D$10="","",IF(基本情報登録!$D$10=登録データ!F226,1,0))</f>
        <v/>
      </c>
    </row>
    <row r="227" spans="1:16" x14ac:dyDescent="0.15">
      <c r="A227" s="112">
        <v>225</v>
      </c>
      <c r="B227" s="112" t="s">
        <v>1005</v>
      </c>
      <c r="C227" s="112" t="s">
        <v>1108</v>
      </c>
      <c r="D227" s="7" t="s">
        <v>1867</v>
      </c>
      <c r="E227" s="7" t="s">
        <v>1868</v>
      </c>
      <c r="F227" s="112" t="s">
        <v>1979</v>
      </c>
      <c r="G227" s="112">
        <v>2</v>
      </c>
      <c r="H227" s="112" t="s">
        <v>1207</v>
      </c>
      <c r="I227" s="112" t="s">
        <v>1445</v>
      </c>
      <c r="J227" s="112" t="s">
        <v>1446</v>
      </c>
      <c r="K227" s="113"/>
      <c r="L227" s="5"/>
      <c r="M227" s="5"/>
      <c r="N227" s="5"/>
      <c r="P227" s="3" t="str">
        <f>IF(基本情報登録!$D$10="","",IF(基本情報登録!$D$10=登録データ!F227,1,0))</f>
        <v/>
      </c>
    </row>
    <row r="228" spans="1:16" x14ac:dyDescent="0.15">
      <c r="A228" s="112">
        <v>226</v>
      </c>
      <c r="B228" s="112" t="s">
        <v>1004</v>
      </c>
      <c r="C228" s="112" t="s">
        <v>1107</v>
      </c>
      <c r="D228" s="7" t="s">
        <v>1867</v>
      </c>
      <c r="E228" s="7" t="s">
        <v>1868</v>
      </c>
      <c r="F228" s="112" t="s">
        <v>1980</v>
      </c>
      <c r="G228" s="112">
        <v>2</v>
      </c>
      <c r="H228" s="112" t="s">
        <v>1206</v>
      </c>
      <c r="I228" s="112" t="s">
        <v>1443</v>
      </c>
      <c r="J228" s="112" t="s">
        <v>1297</v>
      </c>
      <c r="K228" s="113"/>
      <c r="P228" s="3" t="str">
        <f>IF(基本情報登録!$D$10="","",IF(基本情報登録!$D$10=登録データ!F228,1,0))</f>
        <v/>
      </c>
    </row>
    <row r="229" spans="1:16" x14ac:dyDescent="0.15">
      <c r="A229" s="112">
        <v>227</v>
      </c>
      <c r="B229" s="112" t="s">
        <v>628</v>
      </c>
      <c r="C229" s="112" t="s">
        <v>629</v>
      </c>
      <c r="D229" s="7" t="s">
        <v>1867</v>
      </c>
      <c r="E229" s="7" t="s">
        <v>1868</v>
      </c>
      <c r="F229" s="112" t="s">
        <v>1981</v>
      </c>
      <c r="G229" s="112">
        <v>4</v>
      </c>
      <c r="H229" s="112" t="s">
        <v>630</v>
      </c>
      <c r="I229" s="112" t="s">
        <v>631</v>
      </c>
      <c r="J229" s="112" t="s">
        <v>1421</v>
      </c>
      <c r="K229" s="113"/>
      <c r="P229" s="3" t="str">
        <f>IF(基本情報登録!$D$10="","",IF(基本情報登録!$D$10=登録データ!F229,1,0))</f>
        <v/>
      </c>
    </row>
    <row r="230" spans="1:16" x14ac:dyDescent="0.15">
      <c r="A230" s="112">
        <v>228</v>
      </c>
      <c r="B230" s="112" t="s">
        <v>632</v>
      </c>
      <c r="C230" s="112" t="s">
        <v>633</v>
      </c>
      <c r="D230" s="7" t="s">
        <v>1867</v>
      </c>
      <c r="E230" s="7" t="s">
        <v>1868</v>
      </c>
      <c r="F230" s="112" t="s">
        <v>1981</v>
      </c>
      <c r="G230" s="112">
        <v>4</v>
      </c>
      <c r="H230" s="112" t="s">
        <v>634</v>
      </c>
      <c r="I230" s="112" t="s">
        <v>635</v>
      </c>
      <c r="J230" s="112" t="s">
        <v>1339</v>
      </c>
      <c r="K230" s="113"/>
      <c r="P230" s="3" t="str">
        <f>IF(基本情報登録!$D$10="","",IF(基本情報登録!$D$10=登録データ!F230,1,0))</f>
        <v/>
      </c>
    </row>
    <row r="231" spans="1:16" x14ac:dyDescent="0.15">
      <c r="A231" s="112">
        <v>229</v>
      </c>
      <c r="B231" s="112" t="s">
        <v>636</v>
      </c>
      <c r="C231" s="112" t="s">
        <v>637</v>
      </c>
      <c r="D231" s="7" t="s">
        <v>1867</v>
      </c>
      <c r="E231" s="7" t="s">
        <v>1868</v>
      </c>
      <c r="F231" s="112" t="s">
        <v>1981</v>
      </c>
      <c r="G231" s="112">
        <v>4</v>
      </c>
      <c r="H231" s="112" t="s">
        <v>638</v>
      </c>
      <c r="I231" s="112" t="s">
        <v>639</v>
      </c>
      <c r="J231" s="112" t="s">
        <v>1244</v>
      </c>
      <c r="K231" s="113"/>
      <c r="P231" s="3" t="str">
        <f>IF(基本情報登録!$D$10="","",IF(基本情報登録!$D$10=登録データ!F231,1,0))</f>
        <v/>
      </c>
    </row>
    <row r="232" spans="1:16" x14ac:dyDescent="0.15">
      <c r="A232" s="112">
        <v>230</v>
      </c>
      <c r="B232" s="112" t="s">
        <v>745</v>
      </c>
      <c r="C232" s="112" t="s">
        <v>746</v>
      </c>
      <c r="D232" s="7" t="s">
        <v>1867</v>
      </c>
      <c r="E232" s="7" t="s">
        <v>1868</v>
      </c>
      <c r="F232" s="112" t="s">
        <v>1981</v>
      </c>
      <c r="G232" s="112">
        <v>3</v>
      </c>
      <c r="H232" s="112" t="s">
        <v>747</v>
      </c>
      <c r="I232" s="112" t="s">
        <v>748</v>
      </c>
      <c r="J232" s="112" t="s">
        <v>1271</v>
      </c>
      <c r="K232" s="113"/>
      <c r="P232" s="3" t="str">
        <f>IF(基本情報登録!$D$10="","",IF(基本情報登録!$D$10=登録データ!F232,1,0))</f>
        <v/>
      </c>
    </row>
    <row r="233" spans="1:16" x14ac:dyDescent="0.15">
      <c r="A233" s="112">
        <v>231</v>
      </c>
      <c r="B233" s="112" t="s">
        <v>817</v>
      </c>
      <c r="C233" s="112" t="s">
        <v>818</v>
      </c>
      <c r="D233" s="7" t="s">
        <v>1867</v>
      </c>
      <c r="E233" s="7" t="s">
        <v>1868</v>
      </c>
      <c r="F233" s="112" t="s">
        <v>1981</v>
      </c>
      <c r="G233" s="112">
        <v>3</v>
      </c>
      <c r="H233" s="112" t="s">
        <v>819</v>
      </c>
      <c r="I233" s="112" t="s">
        <v>820</v>
      </c>
      <c r="J233" s="112" t="s">
        <v>1418</v>
      </c>
      <c r="K233" s="113"/>
      <c r="P233" s="3" t="str">
        <f>IF(基本情報登録!$D$10="","",IF(基本情報登録!$D$10=登録データ!F233,1,0))</f>
        <v/>
      </c>
    </row>
    <row r="234" spans="1:16" x14ac:dyDescent="0.15">
      <c r="A234" s="112">
        <v>232</v>
      </c>
      <c r="B234" s="112" t="s">
        <v>821</v>
      </c>
      <c r="C234" s="112" t="s">
        <v>822</v>
      </c>
      <c r="D234" s="7" t="s">
        <v>1867</v>
      </c>
      <c r="E234" s="7" t="s">
        <v>1868</v>
      </c>
      <c r="F234" s="112" t="s">
        <v>1981</v>
      </c>
      <c r="G234" s="112">
        <v>3</v>
      </c>
      <c r="H234" s="112" t="s">
        <v>774</v>
      </c>
      <c r="I234" s="112" t="s">
        <v>823</v>
      </c>
      <c r="J234" s="112" t="s">
        <v>1235</v>
      </c>
      <c r="K234" s="113"/>
      <c r="P234" s="3" t="str">
        <f>IF(基本情報登録!$D$10="","",IF(基本情報登録!$D$10=登録データ!F234,1,0))</f>
        <v/>
      </c>
    </row>
    <row r="235" spans="1:16" x14ac:dyDescent="0.15">
      <c r="A235" s="112">
        <v>233</v>
      </c>
      <c r="B235" s="112" t="s">
        <v>749</v>
      </c>
      <c r="C235" s="112" t="s">
        <v>750</v>
      </c>
      <c r="D235" s="7" t="s">
        <v>1867</v>
      </c>
      <c r="E235" s="7" t="s">
        <v>1868</v>
      </c>
      <c r="F235" s="112" t="s">
        <v>1981</v>
      </c>
      <c r="G235" s="112">
        <v>3</v>
      </c>
      <c r="H235" s="112" t="s">
        <v>751</v>
      </c>
      <c r="I235" s="112" t="s">
        <v>752</v>
      </c>
      <c r="J235" s="112" t="s">
        <v>1271</v>
      </c>
      <c r="K235" s="113"/>
      <c r="P235" s="3" t="str">
        <f>IF(基本情報登録!$D$10="","",IF(基本情報登録!$D$10=登録データ!F235,1,0))</f>
        <v/>
      </c>
    </row>
    <row r="236" spans="1:16" x14ac:dyDescent="0.15">
      <c r="A236" s="112">
        <v>234</v>
      </c>
      <c r="B236" s="112" t="s">
        <v>1698</v>
      </c>
      <c r="C236" s="112" t="s">
        <v>1094</v>
      </c>
      <c r="D236" s="7" t="s">
        <v>1867</v>
      </c>
      <c r="E236" s="7" t="s">
        <v>1868</v>
      </c>
      <c r="F236" s="112" t="s">
        <v>1981</v>
      </c>
      <c r="G236" s="112">
        <v>2</v>
      </c>
      <c r="H236" s="112" t="s">
        <v>1196</v>
      </c>
      <c r="I236" s="112" t="s">
        <v>1982</v>
      </c>
      <c r="J236" s="112" t="s">
        <v>1425</v>
      </c>
      <c r="K236" s="113"/>
      <c r="P236" s="3" t="str">
        <f>IF(基本情報登録!$D$10="","",IF(基本情報登録!$D$10=登録データ!F236,1,0))</f>
        <v/>
      </c>
    </row>
    <row r="237" spans="1:16" x14ac:dyDescent="0.15">
      <c r="A237" s="112">
        <v>235</v>
      </c>
      <c r="B237" s="112" t="s">
        <v>992</v>
      </c>
      <c r="C237" s="112" t="s">
        <v>1092</v>
      </c>
      <c r="D237" s="7" t="s">
        <v>1867</v>
      </c>
      <c r="E237" s="7" t="s">
        <v>1868</v>
      </c>
      <c r="F237" s="112" t="s">
        <v>1981</v>
      </c>
      <c r="G237" s="112">
        <v>2</v>
      </c>
      <c r="H237" s="112" t="s">
        <v>1194</v>
      </c>
      <c r="I237" s="112" t="s">
        <v>1422</v>
      </c>
      <c r="J237" s="112" t="s">
        <v>1423</v>
      </c>
      <c r="K237" s="113"/>
      <c r="P237" s="3" t="str">
        <f>IF(基本情報登録!$D$10="","",IF(基本情報登録!$D$10=登録データ!F237,1,0))</f>
        <v/>
      </c>
    </row>
    <row r="238" spans="1:16" x14ac:dyDescent="0.15">
      <c r="A238" s="112">
        <v>236</v>
      </c>
      <c r="B238" s="112" t="s">
        <v>640</v>
      </c>
      <c r="C238" s="112" t="s">
        <v>1699</v>
      </c>
      <c r="D238" s="7" t="s">
        <v>1867</v>
      </c>
      <c r="E238" s="7" t="s">
        <v>1868</v>
      </c>
      <c r="F238" s="112" t="s">
        <v>1981</v>
      </c>
      <c r="G238" s="112">
        <v>4</v>
      </c>
      <c r="H238" s="112" t="s">
        <v>1193</v>
      </c>
      <c r="I238" s="112" t="s">
        <v>1419</v>
      </c>
      <c r="J238" s="112" t="s">
        <v>1420</v>
      </c>
      <c r="K238" s="113"/>
      <c r="P238" s="3" t="str">
        <f>IF(基本情報登録!$D$10="","",IF(基本情報登録!$D$10=登録データ!F238,1,0))</f>
        <v/>
      </c>
    </row>
    <row r="239" spans="1:16" x14ac:dyDescent="0.15">
      <c r="A239" s="112">
        <v>237</v>
      </c>
      <c r="B239" s="112" t="s">
        <v>991</v>
      </c>
      <c r="C239" s="112" t="s">
        <v>1091</v>
      </c>
      <c r="D239" s="7" t="s">
        <v>1867</v>
      </c>
      <c r="E239" s="7" t="s">
        <v>1868</v>
      </c>
      <c r="F239" s="112" t="s">
        <v>1981</v>
      </c>
      <c r="G239" s="112">
        <v>2</v>
      </c>
      <c r="H239" s="112" t="s">
        <v>1192</v>
      </c>
      <c r="I239" s="112" t="s">
        <v>1416</v>
      </c>
      <c r="J239" s="112" t="s">
        <v>1417</v>
      </c>
      <c r="K239" s="113"/>
      <c r="P239" s="3" t="str">
        <f>IF(基本情報登録!$D$10="","",IF(基本情報登録!$D$10=登録データ!F239,1,0))</f>
        <v/>
      </c>
    </row>
    <row r="240" spans="1:16" x14ac:dyDescent="0.15">
      <c r="A240" s="112">
        <v>238</v>
      </c>
      <c r="B240" s="112" t="s">
        <v>993</v>
      </c>
      <c r="C240" s="112" t="s">
        <v>1093</v>
      </c>
      <c r="D240" s="7" t="s">
        <v>1867</v>
      </c>
      <c r="E240" s="7" t="s">
        <v>1868</v>
      </c>
      <c r="F240" s="112" t="s">
        <v>1981</v>
      </c>
      <c r="G240" s="112">
        <v>2</v>
      </c>
      <c r="H240" s="112" t="s">
        <v>1195</v>
      </c>
      <c r="I240" s="112" t="s">
        <v>1424</v>
      </c>
      <c r="J240" s="112" t="s">
        <v>1382</v>
      </c>
      <c r="K240" s="113"/>
      <c r="P240" s="3" t="str">
        <f>IF(基本情報登録!$D$10="","",IF(基本情報登録!$D$10=登録データ!F240,1,0))</f>
        <v/>
      </c>
    </row>
    <row r="241" spans="1:16" x14ac:dyDescent="0.15">
      <c r="A241" s="112">
        <v>239</v>
      </c>
      <c r="B241" s="112" t="s">
        <v>1700</v>
      </c>
      <c r="C241" s="112" t="s">
        <v>1701</v>
      </c>
      <c r="D241" s="7" t="s">
        <v>1867</v>
      </c>
      <c r="E241" s="7" t="s">
        <v>1868</v>
      </c>
      <c r="F241" s="112" t="s">
        <v>1983</v>
      </c>
      <c r="G241" s="112">
        <v>3</v>
      </c>
      <c r="H241" s="112" t="s">
        <v>1984</v>
      </c>
      <c r="I241" s="112" t="s">
        <v>1985</v>
      </c>
      <c r="J241" s="112" t="s">
        <v>1986</v>
      </c>
      <c r="K241" s="113"/>
      <c r="P241" s="3" t="str">
        <f>IF(基本情報登録!$D$10="","",IF(基本情報登録!$D$10=登録データ!F241,1,0))</f>
        <v/>
      </c>
    </row>
    <row r="242" spans="1:16" x14ac:dyDescent="0.15">
      <c r="A242" s="112">
        <v>240</v>
      </c>
      <c r="B242" s="112" t="s">
        <v>841</v>
      </c>
      <c r="C242" s="112" t="s">
        <v>842</v>
      </c>
      <c r="D242" s="7" t="s">
        <v>1867</v>
      </c>
      <c r="E242" s="7" t="s">
        <v>1868</v>
      </c>
      <c r="F242" s="112" t="s">
        <v>1983</v>
      </c>
      <c r="G242" s="112">
        <v>3</v>
      </c>
      <c r="H242" s="112" t="s">
        <v>843</v>
      </c>
      <c r="I242" s="112" t="s">
        <v>844</v>
      </c>
      <c r="J242" s="112" t="s">
        <v>1257</v>
      </c>
      <c r="K242" s="113"/>
      <c r="P242" s="3" t="str">
        <f>IF(基本情報登録!$D$10="","",IF(基本情報登録!$D$10=登録データ!F242,1,0))</f>
        <v/>
      </c>
    </row>
    <row r="243" spans="1:16" x14ac:dyDescent="0.15">
      <c r="A243" s="112">
        <v>241</v>
      </c>
      <c r="B243" s="112" t="s">
        <v>1702</v>
      </c>
      <c r="C243" s="112" t="s">
        <v>1703</v>
      </c>
      <c r="D243" s="7" t="s">
        <v>1867</v>
      </c>
      <c r="E243" s="7" t="s">
        <v>1868</v>
      </c>
      <c r="F243" s="112" t="s">
        <v>34</v>
      </c>
      <c r="G243" s="112">
        <v>3</v>
      </c>
      <c r="H243" s="112" t="s">
        <v>789</v>
      </c>
      <c r="I243" s="112" t="s">
        <v>1987</v>
      </c>
      <c r="J243" s="112" t="s">
        <v>1444</v>
      </c>
      <c r="K243" s="113"/>
      <c r="P243" s="3" t="str">
        <f>IF(基本情報登録!$D$10="","",IF(基本情報登録!$D$10=登録データ!F243,1,0))</f>
        <v/>
      </c>
    </row>
    <row r="244" spans="1:16" x14ac:dyDescent="0.15">
      <c r="A244" s="112">
        <v>242</v>
      </c>
      <c r="B244" s="112" t="s">
        <v>1704</v>
      </c>
      <c r="C244" s="112" t="s">
        <v>1705</v>
      </c>
      <c r="D244" s="7" t="s">
        <v>1867</v>
      </c>
      <c r="E244" s="7" t="s">
        <v>1868</v>
      </c>
      <c r="F244" s="112" t="s">
        <v>34</v>
      </c>
      <c r="G244" s="112">
        <v>1</v>
      </c>
      <c r="H244" s="112" t="s">
        <v>1988</v>
      </c>
      <c r="I244" s="112" t="s">
        <v>1989</v>
      </c>
      <c r="J244" s="112" t="s">
        <v>1464</v>
      </c>
      <c r="K244" s="113"/>
      <c r="P244" s="3" t="str">
        <f>IF(基本情報登録!$D$10="","",IF(基本情報登録!$D$10=登録データ!F244,1,0))</f>
        <v/>
      </c>
    </row>
    <row r="245" spans="1:16" x14ac:dyDescent="0.15">
      <c r="A245" s="112">
        <v>243</v>
      </c>
      <c r="B245" s="112" t="s">
        <v>1706</v>
      </c>
      <c r="C245" s="112" t="s">
        <v>1707</v>
      </c>
      <c r="D245" s="7" t="s">
        <v>1867</v>
      </c>
      <c r="E245" s="7" t="s">
        <v>1868</v>
      </c>
      <c r="F245" s="112" t="s">
        <v>34</v>
      </c>
      <c r="G245" s="112">
        <v>1</v>
      </c>
      <c r="H245" s="112" t="s">
        <v>1990</v>
      </c>
      <c r="I245" s="112" t="s">
        <v>1991</v>
      </c>
      <c r="J245" s="112" t="s">
        <v>1992</v>
      </c>
      <c r="K245" s="113"/>
      <c r="P245" s="3" t="str">
        <f>IF(基本情報登録!$D$10="","",IF(基本情報登録!$D$10=登録データ!F245,1,0))</f>
        <v/>
      </c>
    </row>
    <row r="246" spans="1:16" x14ac:dyDescent="0.15">
      <c r="A246" s="121">
        <v>244</v>
      </c>
      <c r="B246" s="112" t="s">
        <v>996</v>
      </c>
      <c r="C246" s="112" t="s">
        <v>1099</v>
      </c>
      <c r="D246" s="7" t="s">
        <v>1867</v>
      </c>
      <c r="E246" s="7" t="s">
        <v>1868</v>
      </c>
      <c r="F246" s="112" t="s">
        <v>34</v>
      </c>
      <c r="G246" s="112">
        <v>2</v>
      </c>
      <c r="H246" s="112" t="s">
        <v>1199</v>
      </c>
      <c r="I246" s="112" t="s">
        <v>1433</v>
      </c>
      <c r="J246" s="112" t="s">
        <v>1434</v>
      </c>
      <c r="K246" s="113"/>
      <c r="P246" s="3" t="str">
        <f>IF(基本情報登録!$D$10="","",IF(基本情報登録!$D$10=登録データ!F246,1,0))</f>
        <v/>
      </c>
    </row>
    <row r="247" spans="1:16" x14ac:dyDescent="0.15">
      <c r="A247" s="121">
        <v>245</v>
      </c>
      <c r="B247" s="112" t="s">
        <v>689</v>
      </c>
      <c r="C247" s="112" t="s">
        <v>1097</v>
      </c>
      <c r="D247" s="7" t="s">
        <v>1867</v>
      </c>
      <c r="E247" s="7" t="s">
        <v>1868</v>
      </c>
      <c r="F247" s="112" t="s">
        <v>34</v>
      </c>
      <c r="G247" s="112">
        <v>3</v>
      </c>
      <c r="H247" s="112" t="s">
        <v>690</v>
      </c>
      <c r="I247" s="112" t="s">
        <v>1993</v>
      </c>
      <c r="J247" s="112" t="s">
        <v>1347</v>
      </c>
      <c r="K247" s="113"/>
      <c r="P247" s="3" t="str">
        <f>IF(基本情報登録!$D$10="","",IF(基本情報登録!$D$10=登録データ!F247,1,0))</f>
        <v/>
      </c>
    </row>
    <row r="248" spans="1:16" x14ac:dyDescent="0.15">
      <c r="A248" s="121">
        <v>246</v>
      </c>
      <c r="B248" s="112" t="s">
        <v>1708</v>
      </c>
      <c r="C248" s="112" t="s">
        <v>1096</v>
      </c>
      <c r="D248" s="7" t="s">
        <v>1867</v>
      </c>
      <c r="E248" s="7" t="s">
        <v>1868</v>
      </c>
      <c r="F248" s="112" t="s">
        <v>34</v>
      </c>
      <c r="G248" s="112">
        <v>3</v>
      </c>
      <c r="H248" s="112" t="s">
        <v>687</v>
      </c>
      <c r="I248" s="112" t="s">
        <v>688</v>
      </c>
      <c r="J248" s="112" t="s">
        <v>1994</v>
      </c>
      <c r="K248" s="113"/>
      <c r="P248" s="3" t="str">
        <f>IF(基本情報登録!$D$10="","",IF(基本情報登録!$D$10=登録データ!F248,1,0))</f>
        <v/>
      </c>
    </row>
    <row r="249" spans="1:16" x14ac:dyDescent="0.15">
      <c r="A249" s="121">
        <v>247</v>
      </c>
      <c r="B249" s="112" t="s">
        <v>997</v>
      </c>
      <c r="C249" s="112" t="s">
        <v>1100</v>
      </c>
      <c r="D249" s="7" t="s">
        <v>1867</v>
      </c>
      <c r="E249" s="7" t="s">
        <v>1868</v>
      </c>
      <c r="F249" s="112" t="s">
        <v>34</v>
      </c>
      <c r="G249" s="112">
        <v>2</v>
      </c>
      <c r="H249" s="112" t="s">
        <v>1200</v>
      </c>
      <c r="I249" s="112" t="s">
        <v>685</v>
      </c>
      <c r="J249" s="112" t="s">
        <v>1435</v>
      </c>
      <c r="K249" s="113"/>
      <c r="P249" s="3" t="str">
        <f>IF(基本情報登録!$D$10="","",IF(基本情報登録!$D$10=登録データ!F249,1,0))</f>
        <v/>
      </c>
    </row>
    <row r="250" spans="1:16" x14ac:dyDescent="0.15">
      <c r="A250" s="121">
        <v>248</v>
      </c>
      <c r="B250" s="112" t="s">
        <v>1709</v>
      </c>
      <c r="C250" s="112" t="s">
        <v>1710</v>
      </c>
      <c r="D250" s="7" t="s">
        <v>1867</v>
      </c>
      <c r="E250" s="7" t="s">
        <v>1868</v>
      </c>
      <c r="F250" s="112" t="s">
        <v>34</v>
      </c>
      <c r="G250" s="112">
        <v>1</v>
      </c>
      <c r="H250" s="112" t="s">
        <v>1995</v>
      </c>
      <c r="I250" s="112" t="s">
        <v>725</v>
      </c>
      <c r="J250" s="112" t="s">
        <v>1344</v>
      </c>
      <c r="K250" s="113"/>
      <c r="P250" s="3" t="str">
        <f>IF(基本情報登録!$D$10="","",IF(基本情報登録!$D$10=登録データ!F250,1,0))</f>
        <v/>
      </c>
    </row>
    <row r="251" spans="1:16" x14ac:dyDescent="0.15">
      <c r="A251" s="121">
        <v>249</v>
      </c>
      <c r="B251" s="112" t="s">
        <v>1711</v>
      </c>
      <c r="C251" s="112" t="s">
        <v>1712</v>
      </c>
      <c r="D251" s="7" t="s">
        <v>1867</v>
      </c>
      <c r="E251" s="7" t="s">
        <v>1868</v>
      </c>
      <c r="F251" s="112" t="s">
        <v>34</v>
      </c>
      <c r="G251" s="112">
        <v>1</v>
      </c>
      <c r="H251" s="112" t="s">
        <v>1996</v>
      </c>
      <c r="I251" s="112" t="s">
        <v>499</v>
      </c>
      <c r="J251" s="112" t="s">
        <v>1269</v>
      </c>
      <c r="K251" s="113"/>
      <c r="P251" s="3" t="str">
        <f>IF(基本情報登録!$D$10="","",IF(基本情報登録!$D$10=登録データ!F251,1,0))</f>
        <v/>
      </c>
    </row>
    <row r="252" spans="1:16" x14ac:dyDescent="0.15">
      <c r="A252" s="7">
        <v>250</v>
      </c>
      <c r="B252" s="7" t="s">
        <v>1713</v>
      </c>
      <c r="C252" s="7" t="s">
        <v>1714</v>
      </c>
      <c r="D252" s="7" t="s">
        <v>1867</v>
      </c>
      <c r="E252" s="7" t="s">
        <v>1868</v>
      </c>
      <c r="F252" s="7" t="s">
        <v>34</v>
      </c>
      <c r="G252" s="7">
        <v>1</v>
      </c>
      <c r="H252" s="7" t="s">
        <v>1997</v>
      </c>
      <c r="I252" s="7" t="s">
        <v>1998</v>
      </c>
      <c r="J252" s="7" t="s">
        <v>1346</v>
      </c>
      <c r="K252" s="113"/>
      <c r="P252" s="3" t="str">
        <f>IF(基本情報登録!$D$10="","",IF(基本情報登録!$D$10=登録データ!F252,1,0))</f>
        <v/>
      </c>
    </row>
    <row r="253" spans="1:16" x14ac:dyDescent="0.15">
      <c r="A253" s="7">
        <v>251</v>
      </c>
      <c r="B253" s="7" t="s">
        <v>995</v>
      </c>
      <c r="C253" s="7" t="s">
        <v>1098</v>
      </c>
      <c r="D253" s="7" t="s">
        <v>1867</v>
      </c>
      <c r="E253" s="7" t="s">
        <v>1868</v>
      </c>
      <c r="F253" s="7" t="s">
        <v>34</v>
      </c>
      <c r="G253" s="7">
        <v>2</v>
      </c>
      <c r="H253" s="7" t="s">
        <v>1198</v>
      </c>
      <c r="I253" s="7" t="s">
        <v>1432</v>
      </c>
      <c r="J253" s="7" t="s">
        <v>1261</v>
      </c>
      <c r="K253" s="113"/>
      <c r="P253" s="3" t="str">
        <f>IF(基本情報登録!$D$10="","",IF(基本情報登録!$D$10=登録データ!F253,1,0))</f>
        <v/>
      </c>
    </row>
    <row r="254" spans="1:16" x14ac:dyDescent="0.15">
      <c r="A254" s="7">
        <v>252</v>
      </c>
      <c r="B254" s="7" t="s">
        <v>1715</v>
      </c>
      <c r="C254" s="7" t="s">
        <v>1716</v>
      </c>
      <c r="D254" s="7" t="s">
        <v>1867</v>
      </c>
      <c r="E254" s="7" t="s">
        <v>1868</v>
      </c>
      <c r="F254" s="7" t="s">
        <v>1980</v>
      </c>
      <c r="G254" s="7">
        <v>1</v>
      </c>
      <c r="H254" s="7" t="s">
        <v>1999</v>
      </c>
      <c r="I254" s="7" t="s">
        <v>2000</v>
      </c>
      <c r="J254" s="7" t="s">
        <v>1469</v>
      </c>
      <c r="K254" s="113"/>
      <c r="P254" s="3" t="str">
        <f>IF(基本情報登録!$D$10="","",IF(基本情報登録!$D$10=登録データ!F254,1,0))</f>
        <v/>
      </c>
    </row>
    <row r="255" spans="1:16" x14ac:dyDescent="0.15">
      <c r="A255" s="7">
        <v>253</v>
      </c>
      <c r="B255" s="7" t="s">
        <v>1717</v>
      </c>
      <c r="C255" s="7" t="s">
        <v>1718</v>
      </c>
      <c r="D255" s="7" t="s">
        <v>1867</v>
      </c>
      <c r="E255" s="7" t="s">
        <v>1868</v>
      </c>
      <c r="F255" s="7" t="s">
        <v>40</v>
      </c>
      <c r="G255" s="7" t="s">
        <v>2001</v>
      </c>
      <c r="H255" s="7" t="s">
        <v>2002</v>
      </c>
      <c r="I255" s="7" t="s">
        <v>2003</v>
      </c>
      <c r="J255" s="7" t="s">
        <v>2004</v>
      </c>
      <c r="K255" s="113"/>
      <c r="P255" s="3" t="str">
        <f>IF(基本情報登録!$D$10="","",IF(基本情報登録!$D$10=登録データ!F255,1,0))</f>
        <v/>
      </c>
    </row>
    <row r="256" spans="1:16" x14ac:dyDescent="0.15">
      <c r="A256" s="7">
        <v>254</v>
      </c>
      <c r="B256" s="7" t="s">
        <v>1719</v>
      </c>
      <c r="C256" s="7" t="s">
        <v>1720</v>
      </c>
      <c r="D256" s="7" t="s">
        <v>1867</v>
      </c>
      <c r="E256" s="7" t="s">
        <v>1868</v>
      </c>
      <c r="F256" s="7" t="s">
        <v>40</v>
      </c>
      <c r="G256" s="7" t="s">
        <v>2001</v>
      </c>
      <c r="H256" s="7" t="s">
        <v>2005</v>
      </c>
      <c r="I256" s="7" t="s">
        <v>2006</v>
      </c>
      <c r="J256" s="7" t="s">
        <v>1263</v>
      </c>
      <c r="K256" s="113"/>
      <c r="P256" s="3" t="str">
        <f>IF(基本情報登録!$D$10="","",IF(基本情報登録!$D$10=登録データ!F256,1,0))</f>
        <v/>
      </c>
    </row>
    <row r="257" spans="1:16" x14ac:dyDescent="0.15">
      <c r="A257" s="7">
        <v>255</v>
      </c>
      <c r="B257" s="7" t="s">
        <v>1026</v>
      </c>
      <c r="C257" s="7" t="s">
        <v>1130</v>
      </c>
      <c r="D257" s="7" t="s">
        <v>1867</v>
      </c>
      <c r="E257" s="7" t="s">
        <v>1868</v>
      </c>
      <c r="F257" s="7" t="s">
        <v>111</v>
      </c>
      <c r="G257" s="7">
        <v>2</v>
      </c>
      <c r="H257" s="7" t="s">
        <v>1225</v>
      </c>
      <c r="I257" s="7" t="s">
        <v>1472</v>
      </c>
      <c r="J257" s="7" t="s">
        <v>1325</v>
      </c>
      <c r="K257" s="113"/>
      <c r="P257" s="3" t="str">
        <f>IF(基本情報登録!$D$10="","",IF(基本情報登録!$D$10=登録データ!F257,1,0))</f>
        <v/>
      </c>
    </row>
    <row r="258" spans="1:16" x14ac:dyDescent="0.15">
      <c r="A258" s="7">
        <v>256</v>
      </c>
      <c r="B258" s="7" t="s">
        <v>1721</v>
      </c>
      <c r="C258" s="7" t="s">
        <v>1722</v>
      </c>
      <c r="D258" s="7" t="s">
        <v>1867</v>
      </c>
      <c r="E258" s="7" t="s">
        <v>1868</v>
      </c>
      <c r="F258" s="7" t="s">
        <v>60</v>
      </c>
      <c r="G258" s="7" t="s">
        <v>2001</v>
      </c>
      <c r="H258" s="7" t="s">
        <v>2007</v>
      </c>
      <c r="I258" s="7" t="s">
        <v>404</v>
      </c>
      <c r="J258" s="7" t="s">
        <v>1474</v>
      </c>
      <c r="K258" s="113"/>
      <c r="P258" s="3" t="str">
        <f>IF(基本情報登録!$D$10="","",IF(基本情報登録!$D$10=登録データ!F258,1,0))</f>
        <v/>
      </c>
    </row>
    <row r="259" spans="1:16" x14ac:dyDescent="0.15">
      <c r="A259" s="7">
        <v>257</v>
      </c>
      <c r="B259" s="7" t="s">
        <v>994</v>
      </c>
      <c r="C259" s="7" t="s">
        <v>1095</v>
      </c>
      <c r="D259" s="7" t="s">
        <v>1867</v>
      </c>
      <c r="E259" s="7" t="s">
        <v>1868</v>
      </c>
      <c r="F259" s="7" t="s">
        <v>2008</v>
      </c>
      <c r="G259" s="7">
        <v>2</v>
      </c>
      <c r="H259" s="7" t="s">
        <v>1197</v>
      </c>
      <c r="I259" s="7" t="s">
        <v>1426</v>
      </c>
      <c r="J259" s="7" t="s">
        <v>1427</v>
      </c>
      <c r="K259" s="113"/>
      <c r="P259" s="3" t="str">
        <f>IF(基本情報登録!$D$10="","",IF(基本情報登録!$D$10=登録データ!F259,1,0))</f>
        <v/>
      </c>
    </row>
    <row r="260" spans="1:16" x14ac:dyDescent="0.15">
      <c r="A260" s="7">
        <v>258</v>
      </c>
      <c r="B260" s="7" t="s">
        <v>998</v>
      </c>
      <c r="C260" s="7" t="s">
        <v>1101</v>
      </c>
      <c r="D260" s="7" t="s">
        <v>1867</v>
      </c>
      <c r="E260" s="7" t="s">
        <v>1868</v>
      </c>
      <c r="F260" s="7" t="s">
        <v>2008</v>
      </c>
      <c r="G260" s="7">
        <v>2</v>
      </c>
      <c r="H260" s="7" t="s">
        <v>1201</v>
      </c>
      <c r="I260" s="7" t="s">
        <v>496</v>
      </c>
      <c r="J260" s="7" t="s">
        <v>1438</v>
      </c>
      <c r="K260" s="113"/>
      <c r="P260" s="3" t="str">
        <f>IF(基本情報登録!$D$10="","",IF(基本情報登録!$D$10=登録データ!F260,1,0))</f>
        <v/>
      </c>
    </row>
    <row r="261" spans="1:16" x14ac:dyDescent="0.15">
      <c r="A261" s="7">
        <v>259</v>
      </c>
      <c r="B261" s="7" t="s">
        <v>1723</v>
      </c>
      <c r="C261" s="7" t="s">
        <v>1724</v>
      </c>
      <c r="D261" s="7" t="s">
        <v>1867</v>
      </c>
      <c r="E261" s="7" t="s">
        <v>1868</v>
      </c>
      <c r="F261" s="7" t="s">
        <v>1976</v>
      </c>
      <c r="G261" s="7">
        <v>1</v>
      </c>
      <c r="H261" s="7" t="s">
        <v>1916</v>
      </c>
      <c r="I261" s="7" t="s">
        <v>2009</v>
      </c>
      <c r="J261" s="7" t="s">
        <v>2010</v>
      </c>
      <c r="K261" s="113"/>
      <c r="P261" s="3" t="str">
        <f>IF(基本情報登録!$D$10="","",IF(基本情報登録!$D$10=登録データ!F261,1,0))</f>
        <v/>
      </c>
    </row>
    <row r="262" spans="1:16" x14ac:dyDescent="0.15">
      <c r="A262" s="7">
        <v>260</v>
      </c>
      <c r="B262" s="7" t="s">
        <v>1505</v>
      </c>
      <c r="C262" s="7" t="s">
        <v>1506</v>
      </c>
      <c r="D262" s="7" t="s">
        <v>1867</v>
      </c>
      <c r="E262" s="7" t="s">
        <v>1868</v>
      </c>
      <c r="F262" s="7" t="s">
        <v>2011</v>
      </c>
      <c r="G262" s="7">
        <v>2</v>
      </c>
      <c r="H262" s="7" t="s">
        <v>1509</v>
      </c>
      <c r="I262" s="7" t="s">
        <v>484</v>
      </c>
      <c r="J262" s="7" t="s">
        <v>1330</v>
      </c>
      <c r="K262" s="113"/>
      <c r="P262" s="3" t="str">
        <f>IF(基本情報登録!$D$10="","",IF(基本情報登録!$D$10=登録データ!F262,1,0))</f>
        <v/>
      </c>
    </row>
    <row r="263" spans="1:16" x14ac:dyDescent="0.15">
      <c r="A263" s="7">
        <v>261</v>
      </c>
      <c r="B263" s="7" t="s">
        <v>1725</v>
      </c>
      <c r="C263" s="7" t="s">
        <v>1726</v>
      </c>
      <c r="D263" s="7" t="s">
        <v>1867</v>
      </c>
      <c r="E263" s="7" t="s">
        <v>1868</v>
      </c>
      <c r="F263" s="7" t="s">
        <v>1932</v>
      </c>
      <c r="G263" s="7">
        <v>1</v>
      </c>
      <c r="H263" s="7" t="s">
        <v>2012</v>
      </c>
      <c r="I263" s="7" t="s">
        <v>386</v>
      </c>
      <c r="J263" s="7" t="s">
        <v>1326</v>
      </c>
      <c r="K263" s="113"/>
      <c r="P263" s="3" t="str">
        <f>IF(基本情報登録!$D$10="","",IF(基本情報登録!$D$10=登録データ!F263,1,0))</f>
        <v/>
      </c>
    </row>
    <row r="264" spans="1:16" x14ac:dyDescent="0.15">
      <c r="A264" s="7">
        <v>262</v>
      </c>
      <c r="B264" s="7" t="s">
        <v>1727</v>
      </c>
      <c r="C264" s="7" t="s">
        <v>1728</v>
      </c>
      <c r="D264" s="7" t="s">
        <v>1867</v>
      </c>
      <c r="E264" s="7" t="s">
        <v>1868</v>
      </c>
      <c r="F264" s="7" t="s">
        <v>1892</v>
      </c>
      <c r="G264" s="7">
        <v>1</v>
      </c>
      <c r="H264" s="7" t="s">
        <v>2013</v>
      </c>
      <c r="I264" s="7" t="s">
        <v>2014</v>
      </c>
      <c r="J264" s="7" t="s">
        <v>1315</v>
      </c>
      <c r="K264" s="113"/>
      <c r="P264" s="3" t="str">
        <f>IF(基本情報登録!$D$10="","",IF(基本情報登録!$D$10=登録データ!F264,1,0))</f>
        <v/>
      </c>
    </row>
    <row r="265" spans="1:16" x14ac:dyDescent="0.15">
      <c r="A265" s="7">
        <v>263</v>
      </c>
      <c r="B265" s="7" t="s">
        <v>1729</v>
      </c>
      <c r="C265" s="7" t="s">
        <v>1730</v>
      </c>
      <c r="D265" s="7" t="s">
        <v>1867</v>
      </c>
      <c r="E265" s="7" t="s">
        <v>1868</v>
      </c>
      <c r="F265" s="7" t="s">
        <v>1892</v>
      </c>
      <c r="G265" s="7">
        <v>1</v>
      </c>
      <c r="H265" s="7" t="s">
        <v>2015</v>
      </c>
      <c r="I265" s="7" t="s">
        <v>2016</v>
      </c>
      <c r="J265" s="7" t="s">
        <v>2017</v>
      </c>
      <c r="K265" s="113"/>
      <c r="P265" s="3" t="str">
        <f>IF(基本情報登録!$D$10="","",IF(基本情報登録!$D$10=登録データ!F265,1,0))</f>
        <v/>
      </c>
    </row>
    <row r="266" spans="1:16" x14ac:dyDescent="0.15">
      <c r="A266" s="7">
        <v>264</v>
      </c>
      <c r="B266" s="7" t="s">
        <v>1731</v>
      </c>
      <c r="C266" s="7" t="s">
        <v>1732</v>
      </c>
      <c r="D266" s="7" t="s">
        <v>1867</v>
      </c>
      <c r="E266" s="7" t="s">
        <v>1868</v>
      </c>
      <c r="F266" s="7" t="s">
        <v>1892</v>
      </c>
      <c r="G266" s="7">
        <v>1</v>
      </c>
      <c r="H266" s="7" t="s">
        <v>2018</v>
      </c>
      <c r="I266" s="7" t="s">
        <v>484</v>
      </c>
      <c r="J266" s="7" t="s">
        <v>1283</v>
      </c>
      <c r="K266" s="113"/>
      <c r="P266" s="3" t="str">
        <f>IF(基本情報登録!$D$10="","",IF(基本情報登録!$D$10=登録データ!F266,1,0))</f>
        <v/>
      </c>
    </row>
    <row r="267" spans="1:16" x14ac:dyDescent="0.15">
      <c r="A267" s="7">
        <v>265</v>
      </c>
      <c r="B267" s="7" t="s">
        <v>1733</v>
      </c>
      <c r="C267" s="7" t="s">
        <v>1734</v>
      </c>
      <c r="D267" s="7" t="s">
        <v>1867</v>
      </c>
      <c r="E267" s="7" t="s">
        <v>1868</v>
      </c>
      <c r="F267" s="7" t="s">
        <v>1892</v>
      </c>
      <c r="G267" s="7">
        <v>1</v>
      </c>
      <c r="H267" s="7" t="s">
        <v>2019</v>
      </c>
      <c r="I267" s="7" t="s">
        <v>1904</v>
      </c>
      <c r="J267" s="7" t="s">
        <v>2020</v>
      </c>
      <c r="K267" s="113"/>
      <c r="P267" s="3" t="str">
        <f>IF(基本情報登録!$D$10="","",IF(基本情報登録!$D$10=登録データ!F267,1,0))</f>
        <v/>
      </c>
    </row>
    <row r="268" spans="1:16" x14ac:dyDescent="0.15">
      <c r="A268" s="7">
        <v>266</v>
      </c>
      <c r="B268" s="7" t="s">
        <v>1735</v>
      </c>
      <c r="C268" s="7" t="s">
        <v>1736</v>
      </c>
      <c r="D268" s="7" t="s">
        <v>1867</v>
      </c>
      <c r="E268" s="7" t="s">
        <v>1868</v>
      </c>
      <c r="F268" s="7" t="s">
        <v>1892</v>
      </c>
      <c r="G268" s="7">
        <v>1</v>
      </c>
      <c r="H268" s="7" t="s">
        <v>2021</v>
      </c>
      <c r="I268" s="7" t="s">
        <v>492</v>
      </c>
      <c r="J268" s="7" t="s">
        <v>877</v>
      </c>
      <c r="K268" s="113"/>
      <c r="P268" s="3" t="str">
        <f>IF(基本情報登録!$D$10="","",IF(基本情報登録!$D$10=登録データ!F268,1,0))</f>
        <v/>
      </c>
    </row>
    <row r="269" spans="1:16" x14ac:dyDescent="0.15">
      <c r="A269" s="7">
        <v>267</v>
      </c>
      <c r="B269" s="7" t="s">
        <v>1737</v>
      </c>
      <c r="C269" s="7" t="s">
        <v>1738</v>
      </c>
      <c r="D269" s="7" t="s">
        <v>1867</v>
      </c>
      <c r="E269" s="7" t="s">
        <v>1868</v>
      </c>
      <c r="F269" s="7" t="s">
        <v>1892</v>
      </c>
      <c r="G269" s="7">
        <v>1</v>
      </c>
      <c r="H269" s="7" t="s">
        <v>2022</v>
      </c>
      <c r="I269" s="7" t="s">
        <v>2023</v>
      </c>
      <c r="J269" s="7" t="s">
        <v>1392</v>
      </c>
      <c r="K269" s="113"/>
      <c r="P269" s="3" t="str">
        <f>IF(基本情報登録!$D$10="","",IF(基本情報登録!$D$10=登録データ!F269,1,0))</f>
        <v/>
      </c>
    </row>
    <row r="270" spans="1:16" x14ac:dyDescent="0.15">
      <c r="A270" s="7">
        <v>268</v>
      </c>
      <c r="B270" s="7" t="s">
        <v>1739</v>
      </c>
      <c r="C270" s="7" t="s">
        <v>1740</v>
      </c>
      <c r="D270" s="7" t="s">
        <v>1867</v>
      </c>
      <c r="E270" s="7" t="s">
        <v>1868</v>
      </c>
      <c r="F270" s="7" t="s">
        <v>1884</v>
      </c>
      <c r="G270" s="7">
        <v>1</v>
      </c>
      <c r="H270" s="7" t="s">
        <v>2024</v>
      </c>
      <c r="I270" s="7" t="s">
        <v>2025</v>
      </c>
      <c r="J270" s="7" t="s">
        <v>2026</v>
      </c>
      <c r="K270" s="113"/>
      <c r="P270" s="3" t="str">
        <f>IF(基本情報登録!$D$10="","",IF(基本情報登録!$D$10=登録データ!F270,1,0))</f>
        <v/>
      </c>
    </row>
    <row r="271" spans="1:16" x14ac:dyDescent="0.15">
      <c r="A271" s="7">
        <v>269</v>
      </c>
      <c r="B271" s="7" t="s">
        <v>1741</v>
      </c>
      <c r="C271" s="7" t="s">
        <v>1742</v>
      </c>
      <c r="D271" s="7" t="s">
        <v>1867</v>
      </c>
      <c r="E271" s="7" t="s">
        <v>1868</v>
      </c>
      <c r="F271" s="7" t="s">
        <v>1884</v>
      </c>
      <c r="G271" s="7">
        <v>1</v>
      </c>
      <c r="H271" s="7" t="s">
        <v>2027</v>
      </c>
      <c r="I271" s="7" t="s">
        <v>1411</v>
      </c>
      <c r="J271" s="7" t="s">
        <v>2028</v>
      </c>
      <c r="K271" s="113"/>
      <c r="P271" s="3" t="str">
        <f>IF(基本情報登録!$D$10="","",IF(基本情報登録!$D$10=登録データ!F271,1,0))</f>
        <v/>
      </c>
    </row>
    <row r="272" spans="1:16" x14ac:dyDescent="0.15">
      <c r="A272" s="7">
        <v>270</v>
      </c>
      <c r="B272" s="7" t="s">
        <v>1743</v>
      </c>
      <c r="C272" s="7" t="s">
        <v>1744</v>
      </c>
      <c r="D272" s="7" t="s">
        <v>1867</v>
      </c>
      <c r="E272" s="7" t="s">
        <v>1868</v>
      </c>
      <c r="F272" s="7" t="s">
        <v>1884</v>
      </c>
      <c r="G272" s="7">
        <v>3</v>
      </c>
      <c r="H272" s="7" t="s">
        <v>495</v>
      </c>
      <c r="I272" s="7" t="s">
        <v>2029</v>
      </c>
      <c r="J272" s="7" t="s">
        <v>2030</v>
      </c>
      <c r="K272" s="113"/>
      <c r="P272" s="3" t="str">
        <f>IF(基本情報登録!$D$10="","",IF(基本情報登録!$D$10=登録データ!F272,1,0))</f>
        <v/>
      </c>
    </row>
    <row r="273" spans="1:16" x14ac:dyDescent="0.15">
      <c r="A273" s="7">
        <v>271</v>
      </c>
      <c r="B273" s="7" t="s">
        <v>1745</v>
      </c>
      <c r="C273" s="7" t="s">
        <v>1746</v>
      </c>
      <c r="D273" s="7" t="s">
        <v>1867</v>
      </c>
      <c r="E273" s="7" t="s">
        <v>1868</v>
      </c>
      <c r="F273" s="7" t="s">
        <v>1981</v>
      </c>
      <c r="G273" s="7">
        <v>1</v>
      </c>
      <c r="H273" s="7" t="s">
        <v>1966</v>
      </c>
      <c r="I273" s="7" t="s">
        <v>2031</v>
      </c>
      <c r="J273" s="7" t="s">
        <v>1442</v>
      </c>
      <c r="K273" s="113"/>
      <c r="P273" s="3" t="str">
        <f>IF(基本情報登録!$D$10="","",IF(基本情報登録!$D$10=登録データ!F273,1,0))</f>
        <v/>
      </c>
    </row>
    <row r="274" spans="1:16" x14ac:dyDescent="0.15">
      <c r="A274" s="7">
        <v>272</v>
      </c>
      <c r="B274" s="7" t="s">
        <v>1747</v>
      </c>
      <c r="C274" s="7" t="s">
        <v>1748</v>
      </c>
      <c r="D274" s="7" t="s">
        <v>1867</v>
      </c>
      <c r="E274" s="7" t="s">
        <v>1868</v>
      </c>
      <c r="F274" s="7" t="s">
        <v>1981</v>
      </c>
      <c r="G274" s="7">
        <v>1</v>
      </c>
      <c r="H274" s="7" t="s">
        <v>2022</v>
      </c>
      <c r="I274" s="7" t="s">
        <v>2032</v>
      </c>
      <c r="J274" s="7" t="s">
        <v>2033</v>
      </c>
      <c r="K274" s="113"/>
      <c r="P274" s="3" t="str">
        <f>IF(基本情報登録!$D$10="","",IF(基本情報登録!$D$10=登録データ!F274,1,0))</f>
        <v/>
      </c>
    </row>
    <row r="275" spans="1:16" x14ac:dyDescent="0.15">
      <c r="A275" s="7">
        <v>273</v>
      </c>
      <c r="B275" s="7" t="s">
        <v>1749</v>
      </c>
      <c r="C275" s="7" t="s">
        <v>1750</v>
      </c>
      <c r="D275" s="7" t="s">
        <v>1867</v>
      </c>
      <c r="E275" s="7" t="s">
        <v>1868</v>
      </c>
      <c r="F275" s="7" t="s">
        <v>1981</v>
      </c>
      <c r="G275" s="7">
        <v>1</v>
      </c>
      <c r="H275" s="7" t="s">
        <v>2034</v>
      </c>
      <c r="I275" s="7" t="s">
        <v>2035</v>
      </c>
      <c r="J275" s="7" t="s">
        <v>1425</v>
      </c>
      <c r="K275" s="113"/>
      <c r="P275" s="3" t="str">
        <f>IF(基本情報登録!$D$10="","",IF(基本情報登録!$D$10=登録データ!F275,1,0))</f>
        <v/>
      </c>
    </row>
    <row r="276" spans="1:16" x14ac:dyDescent="0.15">
      <c r="A276" s="7">
        <v>274</v>
      </c>
      <c r="B276" s="7" t="s">
        <v>390</v>
      </c>
      <c r="C276" s="7" t="s">
        <v>391</v>
      </c>
      <c r="D276" s="7" t="s">
        <v>1867</v>
      </c>
      <c r="E276" s="7" t="s">
        <v>1868</v>
      </c>
      <c r="F276" s="7" t="s">
        <v>2036</v>
      </c>
      <c r="G276" s="7">
        <v>4</v>
      </c>
      <c r="H276" s="7" t="s">
        <v>392</v>
      </c>
      <c r="I276" s="7" t="s">
        <v>393</v>
      </c>
      <c r="J276" s="7" t="s">
        <v>1291</v>
      </c>
      <c r="K276" s="113"/>
      <c r="P276" s="3" t="str">
        <f>IF(基本情報登録!$D$10="","",IF(基本情報登録!$D$10=登録データ!F276,1,0))</f>
        <v/>
      </c>
    </row>
    <row r="277" spans="1:16" x14ac:dyDescent="0.15">
      <c r="A277" s="7">
        <v>275</v>
      </c>
      <c r="B277" s="7" t="s">
        <v>1000</v>
      </c>
      <c r="C277" s="7" t="s">
        <v>1103</v>
      </c>
      <c r="D277" s="7" t="s">
        <v>1867</v>
      </c>
      <c r="E277" s="7" t="s">
        <v>1868</v>
      </c>
      <c r="F277" s="7" t="s">
        <v>2036</v>
      </c>
      <c r="G277" s="7">
        <v>3</v>
      </c>
      <c r="H277" s="7" t="s">
        <v>1203</v>
      </c>
      <c r="I277" s="7" t="s">
        <v>502</v>
      </c>
      <c r="J277" s="7" t="s">
        <v>1439</v>
      </c>
      <c r="K277" s="113"/>
      <c r="P277" s="3" t="str">
        <f>IF(基本情報登録!$D$10="","",IF(基本情報登録!$D$10=登録データ!F277,1,0))</f>
        <v/>
      </c>
    </row>
    <row r="278" spans="1:16" x14ac:dyDescent="0.15">
      <c r="A278" s="7">
        <v>276</v>
      </c>
      <c r="B278" s="7" t="s">
        <v>1001</v>
      </c>
      <c r="C278" s="7" t="s">
        <v>1104</v>
      </c>
      <c r="D278" s="7" t="s">
        <v>1867</v>
      </c>
      <c r="E278" s="7" t="s">
        <v>1868</v>
      </c>
      <c r="F278" s="7" t="s">
        <v>2036</v>
      </c>
      <c r="G278" s="7">
        <v>3</v>
      </c>
      <c r="H278" s="7" t="s">
        <v>1180</v>
      </c>
      <c r="I278" s="7" t="s">
        <v>1440</v>
      </c>
      <c r="J278" s="7" t="s">
        <v>1278</v>
      </c>
      <c r="K278" s="113"/>
      <c r="P278" s="3" t="str">
        <f>IF(基本情報登録!$D$10="","",IF(基本情報登録!$D$10=登録データ!F278,1,0))</f>
        <v/>
      </c>
    </row>
    <row r="279" spans="1:16" x14ac:dyDescent="0.15">
      <c r="A279" s="7">
        <v>277</v>
      </c>
      <c r="B279" s="7" t="s">
        <v>971</v>
      </c>
      <c r="C279" s="7" t="s">
        <v>394</v>
      </c>
      <c r="D279" s="7" t="s">
        <v>1867</v>
      </c>
      <c r="E279" s="7" t="s">
        <v>1868</v>
      </c>
      <c r="F279" s="7" t="s">
        <v>2036</v>
      </c>
      <c r="G279" s="7">
        <v>4</v>
      </c>
      <c r="H279" s="7" t="s">
        <v>395</v>
      </c>
      <c r="I279" s="7" t="s">
        <v>396</v>
      </c>
      <c r="J279" s="7" t="s">
        <v>1370</v>
      </c>
      <c r="K279" s="113"/>
      <c r="P279" s="3" t="str">
        <f>IF(基本情報登録!$D$10="","",IF(基本情報登録!$D$10=登録データ!F279,1,0))</f>
        <v/>
      </c>
    </row>
    <row r="280" spans="1:16" x14ac:dyDescent="0.15">
      <c r="A280" s="7">
        <v>278</v>
      </c>
      <c r="B280" s="7" t="s">
        <v>1033</v>
      </c>
      <c r="C280" s="7" t="s">
        <v>1136</v>
      </c>
      <c r="D280" s="7" t="s">
        <v>1867</v>
      </c>
      <c r="E280" s="7" t="s">
        <v>1868</v>
      </c>
      <c r="F280" s="7" t="s">
        <v>2036</v>
      </c>
      <c r="G280" s="7">
        <v>2</v>
      </c>
      <c r="H280" s="7" t="s">
        <v>1231</v>
      </c>
      <c r="I280" s="7" t="s">
        <v>389</v>
      </c>
      <c r="J280" s="7" t="s">
        <v>1237</v>
      </c>
      <c r="K280" s="113"/>
      <c r="P280" s="3" t="str">
        <f>IF(基本情報登録!$D$10="","",IF(基本情報登録!$D$10=登録データ!F280,1,0))</f>
        <v/>
      </c>
    </row>
    <row r="281" spans="1:16" x14ac:dyDescent="0.15">
      <c r="A281" s="7">
        <v>279</v>
      </c>
      <c r="B281" s="7" t="s">
        <v>1002</v>
      </c>
      <c r="C281" s="7" t="s">
        <v>1105</v>
      </c>
      <c r="D281" s="7" t="s">
        <v>1867</v>
      </c>
      <c r="E281" s="7" t="s">
        <v>1868</v>
      </c>
      <c r="F281" s="7" t="s">
        <v>2036</v>
      </c>
      <c r="G281" s="7">
        <v>2</v>
      </c>
      <c r="H281" s="7" t="s">
        <v>1204</v>
      </c>
      <c r="I281" s="7" t="s">
        <v>814</v>
      </c>
      <c r="J281" s="7" t="s">
        <v>1441</v>
      </c>
      <c r="K281" s="113"/>
      <c r="P281" s="3" t="str">
        <f>IF(基本情報登録!$D$10="","",IF(基本情報登録!$D$10=登録データ!F281,1,0))</f>
        <v/>
      </c>
    </row>
    <row r="282" spans="1:16" x14ac:dyDescent="0.15">
      <c r="A282" s="7">
        <v>280</v>
      </c>
      <c r="B282" s="7" t="s">
        <v>1003</v>
      </c>
      <c r="C282" s="7" t="s">
        <v>1106</v>
      </c>
      <c r="D282" s="7" t="s">
        <v>1867</v>
      </c>
      <c r="E282" s="7" t="s">
        <v>1868</v>
      </c>
      <c r="F282" s="7" t="s">
        <v>2036</v>
      </c>
      <c r="G282" s="7">
        <v>2</v>
      </c>
      <c r="H282" s="7" t="s">
        <v>1205</v>
      </c>
      <c r="I282" s="7" t="s">
        <v>595</v>
      </c>
      <c r="J282" s="7" t="s">
        <v>1442</v>
      </c>
      <c r="K282" s="113"/>
      <c r="P282" s="3" t="str">
        <f>IF(基本情報登録!$D$10="","",IF(基本情報登録!$D$10=登録データ!F282,1,0))</f>
        <v/>
      </c>
    </row>
    <row r="283" spans="1:16" x14ac:dyDescent="0.15">
      <c r="A283" s="7">
        <v>281</v>
      </c>
      <c r="B283" s="7" t="s">
        <v>363</v>
      </c>
      <c r="C283" s="7" t="s">
        <v>364</v>
      </c>
      <c r="D283" s="7" t="s">
        <v>1867</v>
      </c>
      <c r="E283" s="7" t="s">
        <v>1868</v>
      </c>
      <c r="F283" s="7" t="s">
        <v>2036</v>
      </c>
      <c r="G283" s="7">
        <v>5</v>
      </c>
      <c r="H283" s="7" t="s">
        <v>669</v>
      </c>
      <c r="I283" s="7" t="s">
        <v>670</v>
      </c>
      <c r="J283" s="7" t="s">
        <v>1323</v>
      </c>
      <c r="K283" s="113"/>
      <c r="P283" s="3" t="str">
        <f>IF(基本情報登録!$D$10="","",IF(基本情報登録!$D$10=登録データ!F283,1,0))</f>
        <v/>
      </c>
    </row>
    <row r="284" spans="1:16" x14ac:dyDescent="0.15">
      <c r="A284" s="7">
        <v>282</v>
      </c>
      <c r="B284" s="7" t="s">
        <v>664</v>
      </c>
      <c r="C284" s="7" t="s">
        <v>348</v>
      </c>
      <c r="D284" s="7" t="s">
        <v>1867</v>
      </c>
      <c r="E284" s="7" t="s">
        <v>1868</v>
      </c>
      <c r="F284" s="7" t="s">
        <v>2036</v>
      </c>
      <c r="G284" s="7">
        <v>6</v>
      </c>
      <c r="H284" s="7" t="s">
        <v>1175</v>
      </c>
      <c r="I284" s="7" t="s">
        <v>665</v>
      </c>
      <c r="J284" s="7" t="s">
        <v>1371</v>
      </c>
      <c r="K284" s="113"/>
      <c r="P284" s="3" t="str">
        <f>IF(基本情報登録!$D$10="","",IF(基本情報登録!$D$10=登録データ!F284,1,0))</f>
        <v/>
      </c>
    </row>
    <row r="285" spans="1:16" x14ac:dyDescent="0.15">
      <c r="A285" s="7">
        <v>283</v>
      </c>
      <c r="B285" s="7" t="s">
        <v>361</v>
      </c>
      <c r="C285" s="7" t="s">
        <v>362</v>
      </c>
      <c r="D285" s="7" t="s">
        <v>1867</v>
      </c>
      <c r="E285" s="7" t="s">
        <v>1868</v>
      </c>
      <c r="F285" s="7" t="s">
        <v>2036</v>
      </c>
      <c r="G285" s="7">
        <v>5</v>
      </c>
      <c r="H285" s="7" t="s">
        <v>668</v>
      </c>
      <c r="I285" s="7" t="s">
        <v>2037</v>
      </c>
      <c r="J285" s="7" t="s">
        <v>1316</v>
      </c>
      <c r="K285" s="113"/>
      <c r="P285" s="3" t="str">
        <f>IF(基本情報登録!$D$10="","",IF(基本情報登録!$D$10=登録データ!F285,1,0))</f>
        <v/>
      </c>
    </row>
    <row r="286" spans="1:16" x14ac:dyDescent="0.15">
      <c r="A286" s="7">
        <v>284</v>
      </c>
      <c r="B286" s="7" t="s">
        <v>397</v>
      </c>
      <c r="C286" s="7" t="s">
        <v>398</v>
      </c>
      <c r="D286" s="7" t="s">
        <v>1867</v>
      </c>
      <c r="E286" s="7" t="s">
        <v>1868</v>
      </c>
      <c r="F286" s="7" t="s">
        <v>2036</v>
      </c>
      <c r="G286" s="7">
        <v>4</v>
      </c>
      <c r="H286" s="7" t="s">
        <v>399</v>
      </c>
      <c r="I286" s="7" t="s">
        <v>400</v>
      </c>
      <c r="J286" s="7" t="s">
        <v>1377</v>
      </c>
      <c r="K286" s="113"/>
      <c r="P286" s="3" t="str">
        <f>IF(基本情報登録!$D$10="","",IF(基本情報登録!$D$10=登録データ!F286,1,0))</f>
        <v/>
      </c>
    </row>
    <row r="287" spans="1:16" x14ac:dyDescent="0.15">
      <c r="A287" s="7">
        <v>285</v>
      </c>
      <c r="B287" s="7" t="s">
        <v>1030</v>
      </c>
      <c r="C287" s="7" t="s">
        <v>1133</v>
      </c>
      <c r="D287" s="7" t="s">
        <v>1867</v>
      </c>
      <c r="E287" s="7" t="s">
        <v>1868</v>
      </c>
      <c r="F287" s="7" t="s">
        <v>2036</v>
      </c>
      <c r="G287" s="7">
        <v>2</v>
      </c>
      <c r="H287" s="7" t="s">
        <v>1228</v>
      </c>
      <c r="I287" s="7" t="s">
        <v>1478</v>
      </c>
      <c r="J287" s="7" t="s">
        <v>1338</v>
      </c>
      <c r="K287" s="113"/>
      <c r="P287" s="3" t="str">
        <f>IF(基本情報登録!$D$10="","",IF(基本情報登録!$D$10=登録データ!F287,1,0))</f>
        <v/>
      </c>
    </row>
    <row r="288" spans="1:16" x14ac:dyDescent="0.15">
      <c r="A288" s="7">
        <v>286</v>
      </c>
      <c r="B288" s="7" t="s">
        <v>973</v>
      </c>
      <c r="C288" s="7" t="s">
        <v>1073</v>
      </c>
      <c r="D288" s="7" t="s">
        <v>1867</v>
      </c>
      <c r="E288" s="7" t="s">
        <v>1868</v>
      </c>
      <c r="F288" s="7" t="s">
        <v>2036</v>
      </c>
      <c r="G288" s="7">
        <v>3</v>
      </c>
      <c r="H288" s="7" t="s">
        <v>829</v>
      </c>
      <c r="I288" s="7" t="s">
        <v>1380</v>
      </c>
      <c r="J288" s="7" t="s">
        <v>1260</v>
      </c>
      <c r="K288" s="113"/>
      <c r="P288" s="3" t="str">
        <f>IF(基本情報登録!$D$10="","",IF(基本情報登録!$D$10=登録データ!F288,1,0))</f>
        <v/>
      </c>
    </row>
    <row r="289" spans="1:16" x14ac:dyDescent="0.15">
      <c r="A289" s="7">
        <v>287</v>
      </c>
      <c r="B289" s="7" t="s">
        <v>349</v>
      </c>
      <c r="C289" s="7" t="s">
        <v>350</v>
      </c>
      <c r="D289" s="7" t="s">
        <v>1867</v>
      </c>
      <c r="E289" s="7" t="s">
        <v>1868</v>
      </c>
      <c r="F289" s="7" t="s">
        <v>2036</v>
      </c>
      <c r="G289" s="7">
        <v>6</v>
      </c>
      <c r="H289" s="7" t="s">
        <v>1176</v>
      </c>
      <c r="I289" s="7" t="s">
        <v>666</v>
      </c>
      <c r="J289" s="7" t="s">
        <v>1372</v>
      </c>
      <c r="K289" s="113"/>
      <c r="P289" s="3" t="str">
        <f>IF(基本情報登録!$D$10="","",IF(基本情報登録!$D$10=登録データ!F289,1,0))</f>
        <v/>
      </c>
    </row>
    <row r="290" spans="1:16" x14ac:dyDescent="0.15">
      <c r="A290" s="7">
        <v>288</v>
      </c>
      <c r="B290" s="7" t="s">
        <v>365</v>
      </c>
      <c r="C290" s="7" t="s">
        <v>1071</v>
      </c>
      <c r="D290" s="7" t="s">
        <v>1867</v>
      </c>
      <c r="E290" s="7" t="s">
        <v>1868</v>
      </c>
      <c r="F290" s="7" t="s">
        <v>2036</v>
      </c>
      <c r="G290" s="7">
        <v>5</v>
      </c>
      <c r="H290" s="7" t="s">
        <v>667</v>
      </c>
      <c r="I290" s="7" t="s">
        <v>627</v>
      </c>
      <c r="J290" s="7" t="s">
        <v>1272</v>
      </c>
      <c r="K290" s="113"/>
      <c r="P290" s="3" t="str">
        <f>IF(基本情報登録!$D$10="","",IF(基本情報登録!$D$10=登録データ!F290,1,0))</f>
        <v/>
      </c>
    </row>
    <row r="291" spans="1:16" x14ac:dyDescent="0.15">
      <c r="A291" s="7">
        <v>289</v>
      </c>
      <c r="B291" s="7" t="s">
        <v>671</v>
      </c>
      <c r="C291" s="7" t="s">
        <v>672</v>
      </c>
      <c r="D291" s="7" t="s">
        <v>1867</v>
      </c>
      <c r="E291" s="7" t="s">
        <v>1868</v>
      </c>
      <c r="F291" s="7" t="s">
        <v>2036</v>
      </c>
      <c r="G291" s="7">
        <v>4</v>
      </c>
      <c r="H291" s="7" t="s">
        <v>673</v>
      </c>
      <c r="I291" s="7" t="s">
        <v>502</v>
      </c>
      <c r="J291" s="7" t="s">
        <v>1271</v>
      </c>
      <c r="K291" s="113"/>
      <c r="P291" s="3" t="str">
        <f>IF(基本情報登録!$D$10="","",IF(基本情報登録!$D$10=登録データ!F291,1,0))</f>
        <v/>
      </c>
    </row>
    <row r="292" spans="1:16" x14ac:dyDescent="0.15">
      <c r="A292" s="7">
        <v>290</v>
      </c>
      <c r="B292" s="7" t="s">
        <v>674</v>
      </c>
      <c r="C292" s="7" t="s">
        <v>675</v>
      </c>
      <c r="D292" s="7" t="s">
        <v>1867</v>
      </c>
      <c r="E292" s="7" t="s">
        <v>1868</v>
      </c>
      <c r="F292" s="7" t="s">
        <v>2036</v>
      </c>
      <c r="G292" s="7">
        <v>4</v>
      </c>
      <c r="H292" s="7" t="s">
        <v>1177</v>
      </c>
      <c r="I292" s="7" t="s">
        <v>492</v>
      </c>
      <c r="J292" s="7" t="s">
        <v>1373</v>
      </c>
      <c r="K292" s="113"/>
      <c r="P292" s="3" t="str">
        <f>IF(基本情報登録!$D$10="","",IF(基本情報登録!$D$10=登録データ!F292,1,0))</f>
        <v/>
      </c>
    </row>
    <row r="293" spans="1:16" x14ac:dyDescent="0.15">
      <c r="A293" s="7">
        <v>291</v>
      </c>
      <c r="B293" s="7" t="s">
        <v>676</v>
      </c>
      <c r="C293" s="7" t="s">
        <v>677</v>
      </c>
      <c r="D293" s="7" t="s">
        <v>1867</v>
      </c>
      <c r="E293" s="7" t="s">
        <v>1868</v>
      </c>
      <c r="F293" s="7" t="s">
        <v>2036</v>
      </c>
      <c r="G293" s="7">
        <v>3</v>
      </c>
      <c r="H293" s="7" t="s">
        <v>678</v>
      </c>
      <c r="I293" s="7" t="s">
        <v>2038</v>
      </c>
      <c r="J293" s="7" t="s">
        <v>1374</v>
      </c>
      <c r="K293" s="113"/>
      <c r="P293" s="3" t="str">
        <f>IF(基本情報登録!$D$10="","",IF(基本情報登録!$D$10=登録データ!F293,1,0))</f>
        <v/>
      </c>
    </row>
    <row r="294" spans="1:16" x14ac:dyDescent="0.15">
      <c r="A294" s="7">
        <v>292</v>
      </c>
      <c r="B294" s="7" t="s">
        <v>682</v>
      </c>
      <c r="C294" s="7" t="s">
        <v>683</v>
      </c>
      <c r="D294" s="7" t="s">
        <v>1867</v>
      </c>
      <c r="E294" s="7" t="s">
        <v>1868</v>
      </c>
      <c r="F294" s="7" t="s">
        <v>2036</v>
      </c>
      <c r="G294" s="7">
        <v>4</v>
      </c>
      <c r="H294" s="7" t="s">
        <v>684</v>
      </c>
      <c r="I294" s="7" t="s">
        <v>405</v>
      </c>
      <c r="J294" s="7" t="s">
        <v>1376</v>
      </c>
      <c r="K294" s="113"/>
      <c r="P294" s="3" t="str">
        <f>IF(基本情報登録!$D$10="","",IF(基本情報登録!$D$10=登録データ!F294,1,0))</f>
        <v/>
      </c>
    </row>
    <row r="295" spans="1:16" x14ac:dyDescent="0.15">
      <c r="A295" s="7">
        <v>293</v>
      </c>
      <c r="B295" s="7" t="s">
        <v>972</v>
      </c>
      <c r="C295" s="7" t="s">
        <v>1072</v>
      </c>
      <c r="D295" s="7" t="s">
        <v>1867</v>
      </c>
      <c r="E295" s="7" t="s">
        <v>1868</v>
      </c>
      <c r="F295" s="7" t="s">
        <v>2036</v>
      </c>
      <c r="G295" s="7">
        <v>3</v>
      </c>
      <c r="H295" s="7" t="s">
        <v>465</v>
      </c>
      <c r="I295" s="7" t="s">
        <v>1378</v>
      </c>
      <c r="J295" s="7" t="s">
        <v>1379</v>
      </c>
      <c r="K295" s="113"/>
      <c r="P295" s="3" t="str">
        <f>IF(基本情報登録!$D$10="","",IF(基本情報登録!$D$10=登録データ!F295,1,0))</f>
        <v/>
      </c>
    </row>
    <row r="296" spans="1:16" x14ac:dyDescent="0.15">
      <c r="A296" s="7">
        <v>294</v>
      </c>
      <c r="B296" s="7" t="s">
        <v>1028</v>
      </c>
      <c r="C296" s="7" t="s">
        <v>1131</v>
      </c>
      <c r="D296" s="7" t="s">
        <v>1867</v>
      </c>
      <c r="E296" s="7" t="s">
        <v>1868</v>
      </c>
      <c r="F296" s="7" t="s">
        <v>2036</v>
      </c>
      <c r="G296" s="7">
        <v>2</v>
      </c>
      <c r="H296" s="7" t="s">
        <v>1226</v>
      </c>
      <c r="I296" s="7" t="s">
        <v>1475</v>
      </c>
      <c r="J296" s="7" t="s">
        <v>1471</v>
      </c>
      <c r="K296" s="113"/>
      <c r="P296" s="3" t="str">
        <f>IF(基本情報登録!$D$10="","",IF(基本情報登録!$D$10=登録データ!F296,1,0))</f>
        <v/>
      </c>
    </row>
    <row r="297" spans="1:16" x14ac:dyDescent="0.15">
      <c r="A297" s="7">
        <v>295</v>
      </c>
      <c r="B297" s="7" t="s">
        <v>1029</v>
      </c>
      <c r="C297" s="7" t="s">
        <v>1132</v>
      </c>
      <c r="D297" s="7" t="s">
        <v>1867</v>
      </c>
      <c r="E297" s="7" t="s">
        <v>1868</v>
      </c>
      <c r="F297" s="7" t="s">
        <v>2036</v>
      </c>
      <c r="G297" s="7">
        <v>2</v>
      </c>
      <c r="H297" s="7" t="s">
        <v>1227</v>
      </c>
      <c r="I297" s="7" t="s">
        <v>1476</v>
      </c>
      <c r="J297" s="7" t="s">
        <v>1477</v>
      </c>
      <c r="K297" s="113"/>
      <c r="P297" s="3" t="str">
        <f>IF(基本情報登録!$D$10="","",IF(基本情報登録!$D$10=登録データ!F297,1,0))</f>
        <v/>
      </c>
    </row>
    <row r="298" spans="1:16" x14ac:dyDescent="0.15">
      <c r="A298" s="7">
        <v>296</v>
      </c>
      <c r="B298" s="7" t="s">
        <v>679</v>
      </c>
      <c r="C298" s="7" t="s">
        <v>680</v>
      </c>
      <c r="D298" s="7" t="s">
        <v>1867</v>
      </c>
      <c r="E298" s="7" t="s">
        <v>1868</v>
      </c>
      <c r="F298" s="7" t="s">
        <v>2036</v>
      </c>
      <c r="G298" s="7">
        <v>4</v>
      </c>
      <c r="H298" s="7" t="s">
        <v>681</v>
      </c>
      <c r="I298" s="7" t="s">
        <v>2039</v>
      </c>
      <c r="J298" s="7" t="s">
        <v>1375</v>
      </c>
      <c r="K298" s="113"/>
      <c r="P298" s="3" t="str">
        <f>IF(基本情報登録!$D$10="","",IF(基本情報登録!$D$10=登録データ!F298,1,0))</f>
        <v/>
      </c>
    </row>
    <row r="299" spans="1:16" x14ac:dyDescent="0.15">
      <c r="A299" s="7">
        <v>297</v>
      </c>
      <c r="B299" s="7" t="s">
        <v>1751</v>
      </c>
      <c r="C299" s="7" t="s">
        <v>1752</v>
      </c>
      <c r="D299" s="7" t="s">
        <v>1867</v>
      </c>
      <c r="E299" s="7" t="s">
        <v>1868</v>
      </c>
      <c r="F299" s="7" t="s">
        <v>2036</v>
      </c>
      <c r="G299" s="7">
        <v>5</v>
      </c>
      <c r="H299" s="7" t="s">
        <v>2040</v>
      </c>
      <c r="I299" s="7" t="s">
        <v>2041</v>
      </c>
      <c r="J299" s="7" t="s">
        <v>2042</v>
      </c>
      <c r="K299" s="113"/>
      <c r="P299" s="3" t="str">
        <f>IF(基本情報登録!$D$10="","",IF(基本情報登録!$D$10=登録データ!F299,1,0))</f>
        <v/>
      </c>
    </row>
    <row r="300" spans="1:16" x14ac:dyDescent="0.15">
      <c r="A300" s="7">
        <v>298</v>
      </c>
      <c r="B300" s="7" t="s">
        <v>872</v>
      </c>
      <c r="C300" s="7" t="s">
        <v>873</v>
      </c>
      <c r="D300" s="7" t="s">
        <v>1867</v>
      </c>
      <c r="E300" s="7" t="s">
        <v>1868</v>
      </c>
      <c r="F300" s="7" t="s">
        <v>116</v>
      </c>
      <c r="G300" s="7">
        <v>3</v>
      </c>
      <c r="H300" s="7" t="s">
        <v>874</v>
      </c>
      <c r="I300" s="7" t="s">
        <v>875</v>
      </c>
      <c r="J300" s="7" t="s">
        <v>876</v>
      </c>
      <c r="K300" s="113"/>
      <c r="P300" s="3" t="str">
        <f>IF(基本情報登録!$D$10="","",IF(基本情報登録!$D$10=登録データ!F300,1,0))</f>
        <v/>
      </c>
    </row>
    <row r="301" spans="1:16" x14ac:dyDescent="0.15">
      <c r="A301" s="7">
        <v>299</v>
      </c>
      <c r="B301" s="7" t="s">
        <v>867</v>
      </c>
      <c r="C301" s="7" t="s">
        <v>868</v>
      </c>
      <c r="D301" s="7" t="s">
        <v>1867</v>
      </c>
      <c r="E301" s="7" t="s">
        <v>1868</v>
      </c>
      <c r="F301" s="7" t="s">
        <v>116</v>
      </c>
      <c r="G301" s="7">
        <v>3</v>
      </c>
      <c r="H301" s="7" t="s">
        <v>869</v>
      </c>
      <c r="I301" s="7" t="s">
        <v>870</v>
      </c>
      <c r="J301" s="7" t="s">
        <v>871</v>
      </c>
      <c r="K301" s="113"/>
      <c r="P301" s="3" t="str">
        <f>IF(基本情報登録!$D$10="","",IF(基本情報登録!$D$10=登録データ!F301,1,0))</f>
        <v/>
      </c>
    </row>
    <row r="302" spans="1:16" x14ac:dyDescent="0.15">
      <c r="A302" s="7">
        <v>300</v>
      </c>
      <c r="B302" s="7" t="s">
        <v>1753</v>
      </c>
      <c r="C302" s="7" t="s">
        <v>1754</v>
      </c>
      <c r="D302" s="7" t="s">
        <v>1867</v>
      </c>
      <c r="E302" s="7" t="s">
        <v>1868</v>
      </c>
      <c r="F302" s="7" t="s">
        <v>107</v>
      </c>
      <c r="G302" s="7">
        <v>1</v>
      </c>
      <c r="H302" s="7" t="s">
        <v>2043</v>
      </c>
      <c r="I302" s="7" t="s">
        <v>2044</v>
      </c>
      <c r="J302" s="7" t="s">
        <v>2045</v>
      </c>
      <c r="K302" s="113"/>
      <c r="P302" s="3" t="str">
        <f>IF(基本情報登録!$D$10="","",IF(基本情報登録!$D$10=登録データ!F302,1,0))</f>
        <v/>
      </c>
    </row>
    <row r="303" spans="1:16" x14ac:dyDescent="0.15">
      <c r="A303" s="7">
        <v>301</v>
      </c>
      <c r="B303" s="7" t="s">
        <v>1755</v>
      </c>
      <c r="C303" s="7" t="s">
        <v>1756</v>
      </c>
      <c r="D303" s="7" t="s">
        <v>1867</v>
      </c>
      <c r="E303" s="7" t="s">
        <v>1868</v>
      </c>
      <c r="F303" s="7" t="s">
        <v>107</v>
      </c>
      <c r="G303" s="7">
        <v>1</v>
      </c>
      <c r="H303" s="7" t="s">
        <v>2046</v>
      </c>
      <c r="I303" s="7" t="s">
        <v>2047</v>
      </c>
      <c r="J303" s="7" t="s">
        <v>1298</v>
      </c>
      <c r="K303" s="113"/>
      <c r="P303" s="3" t="str">
        <f>IF(基本情報登録!$D$10="","",IF(基本情報登録!$D$10=登録データ!F303,1,0))</f>
        <v/>
      </c>
    </row>
    <row r="304" spans="1:16" x14ac:dyDescent="0.15">
      <c r="A304" s="7">
        <v>302</v>
      </c>
      <c r="B304" s="7" t="s">
        <v>1757</v>
      </c>
      <c r="C304" s="7" t="s">
        <v>1758</v>
      </c>
      <c r="D304" s="7" t="s">
        <v>1867</v>
      </c>
      <c r="E304" s="7" t="s">
        <v>1868</v>
      </c>
      <c r="F304" s="7" t="s">
        <v>107</v>
      </c>
      <c r="G304" s="7">
        <v>1</v>
      </c>
      <c r="H304" s="7" t="s">
        <v>2048</v>
      </c>
      <c r="I304" s="7" t="s">
        <v>2049</v>
      </c>
      <c r="J304" s="7" t="s">
        <v>1297</v>
      </c>
      <c r="K304" s="113"/>
      <c r="P304" s="3" t="str">
        <f>IF(基本情報登録!$D$10="","",IF(基本情報登録!$D$10=登録データ!F304,1,0))</f>
        <v/>
      </c>
    </row>
    <row r="305" spans="1:16" x14ac:dyDescent="0.15">
      <c r="A305" s="122">
        <v>303</v>
      </c>
      <c r="B305" s="7" t="s">
        <v>1759</v>
      </c>
      <c r="C305" s="7" t="s">
        <v>1760</v>
      </c>
      <c r="D305" s="7" t="s">
        <v>1867</v>
      </c>
      <c r="E305" s="7" t="s">
        <v>1868</v>
      </c>
      <c r="F305" s="7" t="s">
        <v>155</v>
      </c>
      <c r="G305" s="7">
        <v>1</v>
      </c>
      <c r="H305" s="7" t="s">
        <v>2050</v>
      </c>
      <c r="I305" s="7" t="s">
        <v>438</v>
      </c>
      <c r="J305" s="7" t="s">
        <v>2051</v>
      </c>
      <c r="K305" s="113"/>
      <c r="P305" s="3" t="str">
        <f>IF(基本情報登録!$D$10="","",IF(基本情報登録!$D$10=登録データ!F305,1,0))</f>
        <v/>
      </c>
    </row>
    <row r="306" spans="1:16" x14ac:dyDescent="0.15">
      <c r="A306" s="7">
        <v>304</v>
      </c>
      <c r="B306" s="7" t="s">
        <v>1761</v>
      </c>
      <c r="C306" s="7" t="s">
        <v>1762</v>
      </c>
      <c r="D306" s="7" t="s">
        <v>1867</v>
      </c>
      <c r="E306" s="7" t="s">
        <v>1868</v>
      </c>
      <c r="F306" s="7" t="s">
        <v>155</v>
      </c>
      <c r="G306" s="7">
        <v>1</v>
      </c>
      <c r="H306" s="7" t="s">
        <v>2052</v>
      </c>
      <c r="I306" s="7" t="s">
        <v>1971</v>
      </c>
      <c r="J306" s="7" t="s">
        <v>1395</v>
      </c>
      <c r="K306" s="113"/>
      <c r="P306" s="3" t="str">
        <f>IF(基本情報登録!$D$10="","",IF(基本情報登録!$D$10=登録データ!F306,1,0))</f>
        <v/>
      </c>
    </row>
    <row r="307" spans="1:16" x14ac:dyDescent="0.15">
      <c r="A307" s="7">
        <v>305</v>
      </c>
      <c r="B307" s="7" t="s">
        <v>1763</v>
      </c>
      <c r="C307" s="7" t="s">
        <v>1764</v>
      </c>
      <c r="D307" s="7" t="s">
        <v>1867</v>
      </c>
      <c r="E307" s="7" t="s">
        <v>1868</v>
      </c>
      <c r="F307" s="7" t="s">
        <v>155</v>
      </c>
      <c r="G307" s="7">
        <v>1</v>
      </c>
      <c r="H307" s="7" t="s">
        <v>2053</v>
      </c>
      <c r="I307" s="7" t="s">
        <v>2054</v>
      </c>
      <c r="J307" s="7" t="s">
        <v>2055</v>
      </c>
      <c r="K307" s="113"/>
      <c r="P307" s="3" t="str">
        <f>IF(基本情報登録!$D$10="","",IF(基本情報登録!$D$10=登録データ!F307,1,0))</f>
        <v/>
      </c>
    </row>
    <row r="308" spans="1:16" x14ac:dyDescent="0.15">
      <c r="A308" s="7">
        <v>306</v>
      </c>
      <c r="B308" s="7" t="s">
        <v>1765</v>
      </c>
      <c r="C308" s="7" t="s">
        <v>1766</v>
      </c>
      <c r="D308" s="7" t="s">
        <v>1867</v>
      </c>
      <c r="E308" s="7" t="s">
        <v>1868</v>
      </c>
      <c r="F308" s="7" t="s">
        <v>155</v>
      </c>
      <c r="G308" s="7">
        <v>1</v>
      </c>
      <c r="H308" s="7" t="s">
        <v>2056</v>
      </c>
      <c r="I308" s="7" t="s">
        <v>2057</v>
      </c>
      <c r="J308" s="7" t="s">
        <v>2058</v>
      </c>
      <c r="K308" s="113"/>
      <c r="P308" s="3" t="str">
        <f>IF(基本情報登録!$D$10="","",IF(基本情報登録!$D$10=登録データ!F308,1,0))</f>
        <v/>
      </c>
    </row>
    <row r="309" spans="1:16" x14ac:dyDescent="0.15">
      <c r="A309" s="4">
        <v>307</v>
      </c>
      <c r="B309" s="7" t="s">
        <v>1767</v>
      </c>
      <c r="C309" s="7" t="s">
        <v>1768</v>
      </c>
      <c r="D309" s="7" t="s">
        <v>1867</v>
      </c>
      <c r="E309" s="7" t="s">
        <v>1868</v>
      </c>
      <c r="F309" s="7" t="s">
        <v>155</v>
      </c>
      <c r="G309" s="7">
        <v>1</v>
      </c>
      <c r="H309" s="7" t="s">
        <v>2059</v>
      </c>
      <c r="I309" s="7" t="s">
        <v>2060</v>
      </c>
      <c r="J309" s="7" t="s">
        <v>1469</v>
      </c>
      <c r="K309" s="113"/>
      <c r="P309" s="3" t="str">
        <f>IF(基本情報登録!$D$10="","",IF(基本情報登録!$D$10=登録データ!F309,1,0))</f>
        <v/>
      </c>
    </row>
    <row r="310" spans="1:16" x14ac:dyDescent="0.15">
      <c r="A310" s="4">
        <v>308</v>
      </c>
      <c r="B310" s="7" t="s">
        <v>368</v>
      </c>
      <c r="C310" s="7" t="s">
        <v>369</v>
      </c>
      <c r="D310" s="7" t="s">
        <v>1867</v>
      </c>
      <c r="E310" s="7" t="s">
        <v>1868</v>
      </c>
      <c r="F310" s="7" t="s">
        <v>79</v>
      </c>
      <c r="G310" s="7" t="s">
        <v>1891</v>
      </c>
      <c r="H310" s="7" t="s">
        <v>655</v>
      </c>
      <c r="I310" s="7" t="s">
        <v>656</v>
      </c>
      <c r="J310" s="7" t="s">
        <v>1385</v>
      </c>
      <c r="K310" s="113"/>
      <c r="P310" s="3" t="str">
        <f>IF(基本情報登録!$D$10="","",IF(基本情報登録!$D$10=登録データ!F310,1,0))</f>
        <v/>
      </c>
    </row>
    <row r="311" spans="1:16" x14ac:dyDescent="0.15">
      <c r="A311" s="122">
        <v>309</v>
      </c>
      <c r="B311" s="7" t="s">
        <v>1769</v>
      </c>
      <c r="C311" s="7" t="s">
        <v>1770</v>
      </c>
      <c r="D311" s="7" t="s">
        <v>1867</v>
      </c>
      <c r="E311" s="7" t="s">
        <v>1868</v>
      </c>
      <c r="F311" s="7" t="s">
        <v>79</v>
      </c>
      <c r="G311" s="7">
        <v>2</v>
      </c>
      <c r="H311" s="7" t="s">
        <v>495</v>
      </c>
      <c r="I311" s="7" t="s">
        <v>535</v>
      </c>
      <c r="J311" s="7" t="s">
        <v>1315</v>
      </c>
      <c r="K311" s="113"/>
      <c r="P311" s="3" t="str">
        <f>IF(基本情報登録!$D$10="","",IF(基本情報登録!$D$10=登録データ!F311,1,0))</f>
        <v/>
      </c>
    </row>
    <row r="312" spans="1:16" x14ac:dyDescent="0.15">
      <c r="A312" s="122">
        <v>310</v>
      </c>
      <c r="B312" s="7" t="s">
        <v>1771</v>
      </c>
      <c r="C312" s="7" t="s">
        <v>1772</v>
      </c>
      <c r="D312" s="7" t="s">
        <v>1867</v>
      </c>
      <c r="E312" s="7" t="s">
        <v>1868</v>
      </c>
      <c r="F312" s="7" t="s">
        <v>79</v>
      </c>
      <c r="G312" s="7">
        <v>1</v>
      </c>
      <c r="H312" s="7" t="s">
        <v>2061</v>
      </c>
      <c r="I312" s="7" t="s">
        <v>1470</v>
      </c>
      <c r="J312" s="7" t="s">
        <v>2062</v>
      </c>
      <c r="K312" s="113"/>
      <c r="P312" s="3" t="str">
        <f>IF(基本情報登録!$D$10="","",IF(基本情報登録!$D$10=登録データ!F312,1,0))</f>
        <v/>
      </c>
    </row>
    <row r="313" spans="1:16" x14ac:dyDescent="0.15">
      <c r="A313" s="122">
        <v>311</v>
      </c>
      <c r="B313" s="7" t="s">
        <v>1773</v>
      </c>
      <c r="C313" s="7" t="s">
        <v>1774</v>
      </c>
      <c r="D313" s="7" t="s">
        <v>1867</v>
      </c>
      <c r="E313" s="7" t="s">
        <v>1868</v>
      </c>
      <c r="F313" s="7" t="s">
        <v>48</v>
      </c>
      <c r="G313" s="7">
        <v>1</v>
      </c>
      <c r="H313" s="7" t="s">
        <v>1945</v>
      </c>
      <c r="I313" s="7" t="s">
        <v>403</v>
      </c>
      <c r="J313" s="7" t="s">
        <v>2063</v>
      </c>
      <c r="K313" s="113"/>
      <c r="P313" s="3" t="str">
        <f>IF(基本情報登録!$D$10="","",IF(基本情報登録!$D$10=登録データ!F313,1,0))</f>
        <v/>
      </c>
    </row>
    <row r="314" spans="1:16" x14ac:dyDescent="0.15">
      <c r="A314" s="122">
        <v>312</v>
      </c>
      <c r="B314" s="7" t="s">
        <v>1775</v>
      </c>
      <c r="C314" s="7" t="s">
        <v>1776</v>
      </c>
      <c r="D314" s="7" t="s">
        <v>1867</v>
      </c>
      <c r="E314" s="7" t="s">
        <v>1868</v>
      </c>
      <c r="F314" s="7" t="s">
        <v>48</v>
      </c>
      <c r="G314" s="7">
        <v>1</v>
      </c>
      <c r="H314" s="7" t="s">
        <v>1940</v>
      </c>
      <c r="I314" s="7" t="s">
        <v>2064</v>
      </c>
      <c r="J314" s="7" t="s">
        <v>871</v>
      </c>
      <c r="K314" s="113"/>
      <c r="P314" s="3" t="str">
        <f>IF(基本情報登録!$D$10="","",IF(基本情報登録!$D$10=登録データ!F314,1,0))</f>
        <v/>
      </c>
    </row>
    <row r="315" spans="1:16" x14ac:dyDescent="0.15">
      <c r="A315" s="122">
        <v>313</v>
      </c>
      <c r="B315" s="7" t="s">
        <v>850</v>
      </c>
      <c r="C315" s="7" t="s">
        <v>851</v>
      </c>
      <c r="D315" s="7" t="s">
        <v>1867</v>
      </c>
      <c r="E315" s="7" t="s">
        <v>1868</v>
      </c>
      <c r="F315" s="7" t="s">
        <v>48</v>
      </c>
      <c r="G315" s="7">
        <v>3</v>
      </c>
      <c r="H315" s="7" t="s">
        <v>852</v>
      </c>
      <c r="I315" s="7" t="s">
        <v>853</v>
      </c>
      <c r="J315" s="7" t="s">
        <v>1388</v>
      </c>
      <c r="K315" s="113"/>
      <c r="P315" s="3" t="str">
        <f>IF(基本情報登録!$D$10="","",IF(基本情報登録!$D$10=登録データ!F315,1,0))</f>
        <v/>
      </c>
    </row>
    <row r="316" spans="1:16" x14ac:dyDescent="0.15">
      <c r="A316" s="122">
        <v>314</v>
      </c>
      <c r="B316" s="7" t="s">
        <v>1777</v>
      </c>
      <c r="C316" s="7" t="s">
        <v>1778</v>
      </c>
      <c r="D316" s="7" t="s">
        <v>1867</v>
      </c>
      <c r="E316" s="7" t="s">
        <v>1868</v>
      </c>
      <c r="F316" s="7" t="s">
        <v>48</v>
      </c>
      <c r="G316" s="7">
        <v>1</v>
      </c>
      <c r="H316" s="7" t="s">
        <v>2065</v>
      </c>
      <c r="I316" s="7" t="s">
        <v>2066</v>
      </c>
      <c r="J316" s="7" t="s">
        <v>2067</v>
      </c>
      <c r="K316" s="113"/>
      <c r="P316" s="3" t="str">
        <f>IF(基本情報登録!$D$10="","",IF(基本情報登録!$D$10=登録データ!F316,1,0))</f>
        <v/>
      </c>
    </row>
    <row r="317" spans="1:16" x14ac:dyDescent="0.15">
      <c r="A317" s="122">
        <v>315</v>
      </c>
      <c r="B317" s="7" t="s">
        <v>1779</v>
      </c>
      <c r="C317" s="7" t="s">
        <v>1780</v>
      </c>
      <c r="D317" s="7" t="s">
        <v>1867</v>
      </c>
      <c r="E317" s="7" t="s">
        <v>1868</v>
      </c>
      <c r="F317" s="7" t="s">
        <v>48</v>
      </c>
      <c r="G317" s="7">
        <v>1</v>
      </c>
      <c r="H317" s="7" t="s">
        <v>2068</v>
      </c>
      <c r="I317" s="7" t="s">
        <v>2069</v>
      </c>
      <c r="J317" s="7" t="s">
        <v>2055</v>
      </c>
      <c r="K317" s="113"/>
      <c r="P317" s="3" t="str">
        <f>IF(基本情報登録!$D$10="","",IF(基本情報登録!$D$10=登録データ!F317,1,0))</f>
        <v/>
      </c>
    </row>
    <row r="318" spans="1:16" x14ac:dyDescent="0.15">
      <c r="A318" s="122">
        <v>316</v>
      </c>
      <c r="B318" s="7" t="s">
        <v>768</v>
      </c>
      <c r="C318" s="7" t="s">
        <v>769</v>
      </c>
      <c r="D318" s="7" t="s">
        <v>1867</v>
      </c>
      <c r="E318" s="7" t="s">
        <v>1868</v>
      </c>
      <c r="F318" s="7" t="s">
        <v>48</v>
      </c>
      <c r="G318" s="7">
        <v>3</v>
      </c>
      <c r="H318" s="7" t="s">
        <v>770</v>
      </c>
      <c r="I318" s="7" t="s">
        <v>771</v>
      </c>
      <c r="J318" s="7" t="s">
        <v>1234</v>
      </c>
      <c r="K318" s="113"/>
      <c r="P318" s="3" t="str">
        <f>IF(基本情報登録!$D$10="","",IF(基本情報登録!$D$10=登録データ!F318,1,0))</f>
        <v/>
      </c>
    </row>
    <row r="319" spans="1:16" x14ac:dyDescent="0.15">
      <c r="A319" s="122">
        <v>317</v>
      </c>
      <c r="B319" s="7" t="s">
        <v>1781</v>
      </c>
      <c r="C319" s="7" t="s">
        <v>1782</v>
      </c>
      <c r="D319" s="7" t="s">
        <v>1867</v>
      </c>
      <c r="E319" s="7" t="s">
        <v>1868</v>
      </c>
      <c r="F319" s="7" t="s">
        <v>26</v>
      </c>
      <c r="G319" s="7">
        <v>1</v>
      </c>
      <c r="H319" s="7" t="s">
        <v>2070</v>
      </c>
      <c r="I319" s="7" t="s">
        <v>2071</v>
      </c>
      <c r="J319" s="7" t="s">
        <v>1292</v>
      </c>
      <c r="K319" s="113"/>
      <c r="P319" s="3" t="str">
        <f>IF(基本情報登録!$D$10="","",IF(基本情報登録!$D$10=登録データ!F319,1,0))</f>
        <v/>
      </c>
    </row>
    <row r="320" spans="1:16" x14ac:dyDescent="0.15">
      <c r="A320" s="122">
        <v>318</v>
      </c>
      <c r="B320" s="7" t="s">
        <v>1783</v>
      </c>
      <c r="C320" s="7" t="s">
        <v>508</v>
      </c>
      <c r="D320" s="7" t="s">
        <v>1867</v>
      </c>
      <c r="E320" s="7" t="s">
        <v>1868</v>
      </c>
      <c r="F320" s="7" t="s">
        <v>26</v>
      </c>
      <c r="G320" s="7">
        <v>1</v>
      </c>
      <c r="H320" s="7" t="s">
        <v>2072</v>
      </c>
      <c r="I320" s="7" t="s">
        <v>510</v>
      </c>
      <c r="J320" s="7" t="s">
        <v>1237</v>
      </c>
      <c r="K320" s="113"/>
      <c r="P320" s="3" t="str">
        <f>IF(基本情報登録!$D$10="","",IF(基本情報登録!$D$10=登録データ!F320,1,0))</f>
        <v/>
      </c>
    </row>
    <row r="321" spans="1:16" x14ac:dyDescent="0.15">
      <c r="A321" s="122">
        <v>319</v>
      </c>
      <c r="B321" s="7" t="s">
        <v>1784</v>
      </c>
      <c r="C321" s="7" t="s">
        <v>1785</v>
      </c>
      <c r="D321" s="7" t="s">
        <v>1867</v>
      </c>
      <c r="E321" s="7" t="s">
        <v>1868</v>
      </c>
      <c r="F321" s="7" t="s">
        <v>83</v>
      </c>
      <c r="G321" s="7">
        <v>1</v>
      </c>
      <c r="H321" s="7" t="s">
        <v>1969</v>
      </c>
      <c r="I321" s="7" t="s">
        <v>2073</v>
      </c>
      <c r="J321" s="7" t="s">
        <v>1237</v>
      </c>
      <c r="K321" s="113"/>
      <c r="P321" s="3" t="str">
        <f>IF(基本情報登録!$D$10="","",IF(基本情報登録!$D$10=登録データ!F321,1,0))</f>
        <v/>
      </c>
    </row>
    <row r="322" spans="1:16" x14ac:dyDescent="0.15">
      <c r="A322" s="122">
        <v>320</v>
      </c>
      <c r="B322" s="7" t="s">
        <v>1786</v>
      </c>
      <c r="C322" s="7" t="s">
        <v>1787</v>
      </c>
      <c r="D322" s="7" t="s">
        <v>1867</v>
      </c>
      <c r="E322" s="7" t="s">
        <v>1868</v>
      </c>
      <c r="F322" s="7" t="s">
        <v>83</v>
      </c>
      <c r="G322" s="7">
        <v>1</v>
      </c>
      <c r="H322" s="7" t="s">
        <v>2019</v>
      </c>
      <c r="I322" s="7" t="s">
        <v>2074</v>
      </c>
      <c r="J322" s="7" t="s">
        <v>1394</v>
      </c>
      <c r="K322" s="113"/>
      <c r="P322" s="3" t="str">
        <f>IF(基本情報登録!$D$10="","",IF(基本情報登録!$D$10=登録データ!F322,1,0))</f>
        <v/>
      </c>
    </row>
    <row r="323" spans="1:16" x14ac:dyDescent="0.15">
      <c r="A323" s="122">
        <v>321</v>
      </c>
      <c r="B323" t="s">
        <v>1788</v>
      </c>
      <c r="C323" t="s">
        <v>1789</v>
      </c>
      <c r="D323" s="7" t="s">
        <v>1867</v>
      </c>
      <c r="E323" s="7" t="s">
        <v>1868</v>
      </c>
      <c r="F323" t="s">
        <v>2075</v>
      </c>
      <c r="G323">
        <v>1</v>
      </c>
      <c r="H323" t="s">
        <v>2076</v>
      </c>
      <c r="I323" t="s">
        <v>2077</v>
      </c>
      <c r="J323" t="s">
        <v>1442</v>
      </c>
      <c r="K323" s="113"/>
      <c r="P323" s="3" t="str">
        <f>IF(基本情報登録!$D$10="","",IF(基本情報登録!$D$10=登録データ!F323,1,0))</f>
        <v/>
      </c>
    </row>
    <row r="324" spans="1:16" x14ac:dyDescent="0.15">
      <c r="A324" s="122">
        <v>322</v>
      </c>
      <c r="B324" t="s">
        <v>1790</v>
      </c>
      <c r="C324" t="s">
        <v>1791</v>
      </c>
      <c r="D324" s="7" t="s">
        <v>1867</v>
      </c>
      <c r="E324" s="7" t="s">
        <v>1868</v>
      </c>
      <c r="F324" t="s">
        <v>2078</v>
      </c>
      <c r="G324">
        <v>1</v>
      </c>
      <c r="H324" t="s">
        <v>2079</v>
      </c>
      <c r="I324" t="s">
        <v>2080</v>
      </c>
      <c r="J324" t="s">
        <v>2081</v>
      </c>
      <c r="K324" s="113"/>
      <c r="P324" s="3" t="str">
        <f>IF(基本情報登録!$D$10="","",IF(基本情報登録!$D$10=登録データ!F324,1,0))</f>
        <v/>
      </c>
    </row>
    <row r="325" spans="1:16" x14ac:dyDescent="0.15">
      <c r="A325" s="122">
        <v>323</v>
      </c>
      <c r="B325" t="s">
        <v>1792</v>
      </c>
      <c r="C325" t="s">
        <v>915</v>
      </c>
      <c r="D325" s="7" t="s">
        <v>1867</v>
      </c>
      <c r="E325" s="7" t="s">
        <v>1868</v>
      </c>
      <c r="F325" t="s">
        <v>2082</v>
      </c>
      <c r="G325">
        <v>3</v>
      </c>
      <c r="H325" t="s">
        <v>534</v>
      </c>
      <c r="I325" t="s">
        <v>1463</v>
      </c>
      <c r="J325" t="s">
        <v>1464</v>
      </c>
      <c r="K325" s="113"/>
      <c r="P325" s="3" t="str">
        <f>IF(基本情報登録!$D$10="","",IF(基本情報登録!$D$10=登録データ!F325,1,0))</f>
        <v/>
      </c>
    </row>
    <row r="326" spans="1:16" x14ac:dyDescent="0.15">
      <c r="A326" s="122">
        <v>324</v>
      </c>
      <c r="B326" t="s">
        <v>1018</v>
      </c>
      <c r="C326" t="s">
        <v>1121</v>
      </c>
      <c r="D326" s="7" t="s">
        <v>1867</v>
      </c>
      <c r="E326" s="7" t="s">
        <v>1868</v>
      </c>
      <c r="F326" t="s">
        <v>2082</v>
      </c>
      <c r="G326">
        <v>3</v>
      </c>
      <c r="H326" t="s">
        <v>1216</v>
      </c>
      <c r="I326" t="s">
        <v>1462</v>
      </c>
      <c r="J326" t="s">
        <v>1339</v>
      </c>
      <c r="K326" s="113"/>
      <c r="P326" s="3" t="str">
        <f>IF(基本情報登録!$D$10="","",IF(基本情報登録!$D$10=登録データ!F326,1,0))</f>
        <v/>
      </c>
    </row>
    <row r="327" spans="1:16" x14ac:dyDescent="0.15">
      <c r="A327" s="122">
        <v>325</v>
      </c>
      <c r="B327" t="s">
        <v>1017</v>
      </c>
      <c r="C327" t="s">
        <v>1120</v>
      </c>
      <c r="D327" s="7" t="s">
        <v>1867</v>
      </c>
      <c r="E327" s="7" t="s">
        <v>1868</v>
      </c>
      <c r="F327" t="s">
        <v>2082</v>
      </c>
      <c r="G327">
        <v>4</v>
      </c>
      <c r="H327" t="s">
        <v>1215</v>
      </c>
      <c r="I327" t="s">
        <v>1460</v>
      </c>
      <c r="J327" t="s">
        <v>1461</v>
      </c>
      <c r="K327" s="113"/>
      <c r="P327" s="3" t="str">
        <f>IF(基本情報登録!$D$10="","",IF(基本情報登録!$D$10=登録データ!F327,1,0))</f>
        <v/>
      </c>
    </row>
    <row r="328" spans="1:16" x14ac:dyDescent="0.15">
      <c r="A328" s="122">
        <v>326</v>
      </c>
      <c r="B328" t="s">
        <v>1016</v>
      </c>
      <c r="C328" t="s">
        <v>1119</v>
      </c>
      <c r="D328" s="7" t="s">
        <v>1867</v>
      </c>
      <c r="E328" s="7" t="s">
        <v>1868</v>
      </c>
      <c r="F328" t="s">
        <v>2082</v>
      </c>
      <c r="G328">
        <v>2</v>
      </c>
      <c r="H328" t="s">
        <v>1214</v>
      </c>
      <c r="I328" t="s">
        <v>1458</v>
      </c>
      <c r="J328" t="s">
        <v>1459</v>
      </c>
      <c r="K328" s="113"/>
      <c r="P328" s="3" t="str">
        <f>IF(基本情報登録!$D$10="","",IF(基本情報登録!$D$10=登録データ!F328,1,0))</f>
        <v/>
      </c>
    </row>
    <row r="329" spans="1:16" x14ac:dyDescent="0.15">
      <c r="A329" s="122">
        <v>327</v>
      </c>
      <c r="B329" t="s">
        <v>1793</v>
      </c>
      <c r="C329" t="s">
        <v>1794</v>
      </c>
      <c r="D329" s="7" t="s">
        <v>1867</v>
      </c>
      <c r="E329" s="7" t="s">
        <v>1868</v>
      </c>
      <c r="F329" t="s">
        <v>87</v>
      </c>
      <c r="G329">
        <v>1</v>
      </c>
      <c r="H329" t="s">
        <v>2072</v>
      </c>
      <c r="I329" t="s">
        <v>2083</v>
      </c>
      <c r="J329" t="s">
        <v>2033</v>
      </c>
      <c r="K329" s="113"/>
      <c r="P329" s="3" t="str">
        <f>IF(基本情報登録!$D$10="","",IF(基本情報登録!$D$10=登録データ!F329,1,0))</f>
        <v/>
      </c>
    </row>
    <row r="330" spans="1:16" x14ac:dyDescent="0.15">
      <c r="A330" s="122">
        <v>328</v>
      </c>
      <c r="B330" t="s">
        <v>1795</v>
      </c>
      <c r="C330" t="s">
        <v>1796</v>
      </c>
      <c r="D330" s="7" t="s">
        <v>1867</v>
      </c>
      <c r="E330" s="7" t="s">
        <v>1868</v>
      </c>
      <c r="F330" t="s">
        <v>87</v>
      </c>
      <c r="G330">
        <v>1</v>
      </c>
      <c r="H330" t="s">
        <v>2084</v>
      </c>
      <c r="I330" t="s">
        <v>2085</v>
      </c>
      <c r="J330" t="s">
        <v>2086</v>
      </c>
      <c r="K330" s="113"/>
      <c r="P330" s="3" t="str">
        <f>IF(基本情報登録!$D$10="","",IF(基本情報登録!$D$10=登録データ!F330,1,0))</f>
        <v/>
      </c>
    </row>
    <row r="331" spans="1:16" x14ac:dyDescent="0.15">
      <c r="A331" s="122">
        <v>329</v>
      </c>
      <c r="B331" t="s">
        <v>1797</v>
      </c>
      <c r="C331" t="s">
        <v>1798</v>
      </c>
      <c r="D331" s="7" t="s">
        <v>1867</v>
      </c>
      <c r="E331" s="7" t="s">
        <v>1868</v>
      </c>
      <c r="F331" t="s">
        <v>2087</v>
      </c>
      <c r="G331">
        <v>1</v>
      </c>
      <c r="H331" t="s">
        <v>2088</v>
      </c>
      <c r="I331" t="s">
        <v>2089</v>
      </c>
      <c r="J331" t="s">
        <v>2045</v>
      </c>
      <c r="K331" s="113"/>
      <c r="P331" s="3" t="str">
        <f>IF(基本情報登録!$D$10="","",IF(基本情報登録!$D$10=登録データ!F331,1,0))</f>
        <v/>
      </c>
    </row>
    <row r="332" spans="1:16" x14ac:dyDescent="0.15">
      <c r="A332" s="122">
        <v>330</v>
      </c>
      <c r="B332" t="s">
        <v>1799</v>
      </c>
      <c r="C332" t="s">
        <v>1800</v>
      </c>
      <c r="D332" s="7" t="s">
        <v>1867</v>
      </c>
      <c r="E332" s="7" t="s">
        <v>1868</v>
      </c>
      <c r="F332" t="s">
        <v>2090</v>
      </c>
      <c r="G332">
        <v>1</v>
      </c>
      <c r="H332" t="s">
        <v>2091</v>
      </c>
      <c r="I332" t="s">
        <v>2092</v>
      </c>
      <c r="J332" t="s">
        <v>1511</v>
      </c>
      <c r="K332" s="113"/>
      <c r="P332" s="3" t="str">
        <f>IF(基本情報登録!$D$10="","",IF(基本情報登録!$D$10=登録データ!F332,1,0))</f>
        <v/>
      </c>
    </row>
    <row r="333" spans="1:16" x14ac:dyDescent="0.15">
      <c r="A333" s="7">
        <v>331</v>
      </c>
      <c r="B333" s="7" t="s">
        <v>1801</v>
      </c>
      <c r="C333" s="7" t="s">
        <v>1802</v>
      </c>
      <c r="D333" s="7" t="s">
        <v>1867</v>
      </c>
      <c r="E333" s="7" t="s">
        <v>1868</v>
      </c>
      <c r="F333" s="7" t="s">
        <v>2090</v>
      </c>
      <c r="G333" s="7">
        <v>1</v>
      </c>
      <c r="H333" s="7" t="s">
        <v>2093</v>
      </c>
      <c r="I333" s="7" t="s">
        <v>2094</v>
      </c>
      <c r="J333" s="7" t="s">
        <v>2095</v>
      </c>
      <c r="K333" s="113"/>
      <c r="P333" s="3" t="str">
        <f>IF(基本情報登録!$D$10="","",IF(基本情報登録!$D$10=登録データ!F333,1,0))</f>
        <v/>
      </c>
    </row>
    <row r="334" spans="1:16" x14ac:dyDescent="0.15">
      <c r="A334" s="7">
        <v>332</v>
      </c>
      <c r="B334" s="7" t="s">
        <v>1803</v>
      </c>
      <c r="C334" s="7" t="s">
        <v>1804</v>
      </c>
      <c r="D334" s="7" t="s">
        <v>1867</v>
      </c>
      <c r="E334" s="7" t="s">
        <v>1868</v>
      </c>
      <c r="F334" s="7" t="s">
        <v>2090</v>
      </c>
      <c r="G334" s="7">
        <v>1</v>
      </c>
      <c r="H334" s="7" t="s">
        <v>2096</v>
      </c>
      <c r="I334" s="7" t="s">
        <v>2097</v>
      </c>
      <c r="J334" s="7" t="s">
        <v>1303</v>
      </c>
      <c r="K334" s="113"/>
      <c r="P334" s="3" t="str">
        <f>IF(基本情報登録!$D$10="","",IF(基本情報登録!$D$10=登録データ!F334,1,0))</f>
        <v/>
      </c>
    </row>
    <row r="335" spans="1:16" x14ac:dyDescent="0.15">
      <c r="A335" s="7">
        <v>333</v>
      </c>
      <c r="B335" s="7" t="s">
        <v>1805</v>
      </c>
      <c r="C335" s="7" t="s">
        <v>1806</v>
      </c>
      <c r="D335" s="7" t="s">
        <v>1867</v>
      </c>
      <c r="E335" s="7" t="s">
        <v>1868</v>
      </c>
      <c r="F335" s="7" t="s">
        <v>2090</v>
      </c>
      <c r="G335" s="7">
        <v>1</v>
      </c>
      <c r="H335" s="7" t="s">
        <v>1905</v>
      </c>
      <c r="I335" s="7" t="s">
        <v>814</v>
      </c>
      <c r="J335" s="7" t="s">
        <v>1317</v>
      </c>
      <c r="K335" s="113"/>
      <c r="P335" s="3" t="str">
        <f>IF(基本情報登録!$D$10="","",IF(基本情報登録!$D$10=登録データ!F335,1,0))</f>
        <v/>
      </c>
    </row>
    <row r="336" spans="1:16" x14ac:dyDescent="0.15">
      <c r="A336" s="7">
        <v>334</v>
      </c>
      <c r="B336" s="7" t="s">
        <v>1807</v>
      </c>
      <c r="C336" s="7" t="s">
        <v>1808</v>
      </c>
      <c r="D336" s="7" t="s">
        <v>1867</v>
      </c>
      <c r="E336" s="7" t="s">
        <v>1868</v>
      </c>
      <c r="F336" s="7" t="s">
        <v>2098</v>
      </c>
      <c r="G336" s="7">
        <v>1</v>
      </c>
      <c r="H336" s="7" t="s">
        <v>1924</v>
      </c>
      <c r="I336" s="7" t="s">
        <v>2099</v>
      </c>
      <c r="J336" s="7" t="s">
        <v>2100</v>
      </c>
      <c r="K336" s="113"/>
      <c r="P336" s="3" t="str">
        <f>IF(基本情報登録!$D$10="","",IF(基本情報登録!$D$10=登録データ!F336,1,0))</f>
        <v/>
      </c>
    </row>
    <row r="337" spans="1:16" x14ac:dyDescent="0.15">
      <c r="A337" s="7">
        <v>335</v>
      </c>
      <c r="B337" s="7" t="s">
        <v>1809</v>
      </c>
      <c r="C337" s="7" t="s">
        <v>1810</v>
      </c>
      <c r="D337" s="7" t="s">
        <v>1867</v>
      </c>
      <c r="E337" s="7" t="s">
        <v>1868</v>
      </c>
      <c r="F337" s="7" t="s">
        <v>2098</v>
      </c>
      <c r="G337" s="7">
        <v>1</v>
      </c>
      <c r="H337" s="7" t="s">
        <v>2101</v>
      </c>
      <c r="I337" s="7" t="s">
        <v>2102</v>
      </c>
      <c r="J337" s="7" t="s">
        <v>2103</v>
      </c>
      <c r="K337" s="113"/>
      <c r="P337" s="3" t="str">
        <f>IF(基本情報登録!$D$10="","",IF(基本情報登録!$D$10=登録データ!F337,1,0))</f>
        <v/>
      </c>
    </row>
    <row r="338" spans="1:16" x14ac:dyDescent="0.15">
      <c r="A338" s="7">
        <v>336</v>
      </c>
      <c r="B338" s="7" t="s">
        <v>1811</v>
      </c>
      <c r="C338" s="7" t="s">
        <v>1812</v>
      </c>
      <c r="D338" s="7" t="s">
        <v>1867</v>
      </c>
      <c r="E338" s="7" t="s">
        <v>1868</v>
      </c>
      <c r="F338" s="7" t="s">
        <v>2098</v>
      </c>
      <c r="G338" s="7">
        <v>1</v>
      </c>
      <c r="H338" s="7" t="s">
        <v>2104</v>
      </c>
      <c r="I338" s="7" t="s">
        <v>464</v>
      </c>
      <c r="J338" s="7" t="s">
        <v>1297</v>
      </c>
      <c r="K338" s="113"/>
      <c r="P338" s="3" t="str">
        <f>IF(基本情報登録!$D$10="","",IF(基本情報登録!$D$10=登録データ!F338,1,0))</f>
        <v/>
      </c>
    </row>
    <row r="339" spans="1:16" x14ac:dyDescent="0.15">
      <c r="A339" s="7">
        <v>337</v>
      </c>
      <c r="B339" s="7" t="s">
        <v>1813</v>
      </c>
      <c r="C339" s="7" t="s">
        <v>1814</v>
      </c>
      <c r="D339" s="7" t="s">
        <v>1867</v>
      </c>
      <c r="E339" s="7" t="s">
        <v>1868</v>
      </c>
      <c r="F339" s="7" t="s">
        <v>2105</v>
      </c>
      <c r="G339" s="7">
        <v>1</v>
      </c>
      <c r="H339" s="7" t="s">
        <v>2106</v>
      </c>
      <c r="I339" s="7" t="s">
        <v>686</v>
      </c>
      <c r="J339" s="7" t="s">
        <v>879</v>
      </c>
      <c r="K339" s="113"/>
      <c r="P339" s="3" t="str">
        <f>IF(基本情報登録!$D$10="","",IF(基本情報登録!$D$10=登録データ!F339,1,0))</f>
        <v/>
      </c>
    </row>
    <row r="340" spans="1:16" x14ac:dyDescent="0.15">
      <c r="A340" s="7">
        <v>338</v>
      </c>
      <c r="B340" s="7" t="s">
        <v>1815</v>
      </c>
      <c r="C340" s="7" t="s">
        <v>1816</v>
      </c>
      <c r="D340" s="7" t="s">
        <v>1867</v>
      </c>
      <c r="E340" s="7" t="s">
        <v>1868</v>
      </c>
      <c r="F340" s="7" t="s">
        <v>2107</v>
      </c>
      <c r="G340" s="7">
        <v>1</v>
      </c>
      <c r="H340" s="7" t="s">
        <v>2108</v>
      </c>
      <c r="I340" s="7" t="s">
        <v>2109</v>
      </c>
      <c r="J340" s="7" t="s">
        <v>1297</v>
      </c>
      <c r="K340" s="113"/>
      <c r="P340" s="3" t="str">
        <f>IF(基本情報登録!$D$10="","",IF(基本情報登録!$D$10=登録データ!F340,1,0))</f>
        <v/>
      </c>
    </row>
    <row r="341" spans="1:16" x14ac:dyDescent="0.15">
      <c r="A341" s="7">
        <v>339</v>
      </c>
      <c r="B341" s="7" t="s">
        <v>1817</v>
      </c>
      <c r="C341" s="7" t="s">
        <v>1818</v>
      </c>
      <c r="D341" s="7" t="s">
        <v>1867</v>
      </c>
      <c r="E341" s="7" t="s">
        <v>1868</v>
      </c>
      <c r="F341" s="7" t="s">
        <v>1979</v>
      </c>
      <c r="G341" s="7">
        <v>1</v>
      </c>
      <c r="H341" s="7" t="s">
        <v>2110</v>
      </c>
      <c r="I341" s="7" t="s">
        <v>1478</v>
      </c>
      <c r="J341" s="7" t="s">
        <v>1303</v>
      </c>
      <c r="K341" s="113"/>
      <c r="P341" s="3" t="str">
        <f>IF(基本情報登録!$D$10="","",IF(基本情報登録!$D$10=登録データ!F341,1,0))</f>
        <v/>
      </c>
    </row>
    <row r="342" spans="1:16" x14ac:dyDescent="0.15">
      <c r="A342" s="7">
        <v>340</v>
      </c>
      <c r="B342" s="7" t="s">
        <v>1819</v>
      </c>
      <c r="C342" s="7" t="s">
        <v>1820</v>
      </c>
      <c r="D342" s="7" t="s">
        <v>1867</v>
      </c>
      <c r="E342" s="7" t="s">
        <v>1868</v>
      </c>
      <c r="F342" s="7" t="s">
        <v>1976</v>
      </c>
      <c r="G342" s="7">
        <v>1</v>
      </c>
      <c r="H342" s="7" t="s">
        <v>2111</v>
      </c>
      <c r="I342" s="7" t="s">
        <v>2112</v>
      </c>
      <c r="J342" s="7" t="s">
        <v>1334</v>
      </c>
      <c r="K342" s="113"/>
      <c r="P342" s="3" t="str">
        <f>IF(基本情報登録!$D$10="","",IF(基本情報登録!$D$10=登録データ!F342,1,0))</f>
        <v/>
      </c>
    </row>
    <row r="343" spans="1:16" x14ac:dyDescent="0.15">
      <c r="A343" s="7">
        <v>341</v>
      </c>
      <c r="B343" s="7" t="s">
        <v>1821</v>
      </c>
      <c r="C343" s="7" t="s">
        <v>1822</v>
      </c>
      <c r="D343" s="7" t="s">
        <v>1867</v>
      </c>
      <c r="E343" s="7" t="s">
        <v>1868</v>
      </c>
      <c r="F343" s="7" t="s">
        <v>1976</v>
      </c>
      <c r="G343" s="7">
        <v>1</v>
      </c>
      <c r="H343" s="7" t="s">
        <v>2113</v>
      </c>
      <c r="I343" s="7" t="s">
        <v>2114</v>
      </c>
      <c r="J343" s="7" t="s">
        <v>2033</v>
      </c>
      <c r="K343" s="113"/>
      <c r="P343" s="3" t="str">
        <f>IF(基本情報登録!$D$10="","",IF(基本情報登録!$D$10=登録データ!F343,1,0))</f>
        <v/>
      </c>
    </row>
    <row r="344" spans="1:16" x14ac:dyDescent="0.15">
      <c r="A344" s="122">
        <v>342</v>
      </c>
      <c r="B344" s="7" t="s">
        <v>1024</v>
      </c>
      <c r="C344" s="7" t="s">
        <v>1127</v>
      </c>
      <c r="D344" s="7" t="s">
        <v>1867</v>
      </c>
      <c r="E344" s="7" t="s">
        <v>1868</v>
      </c>
      <c r="F344" s="7" t="s">
        <v>2115</v>
      </c>
      <c r="G344" s="7">
        <v>2</v>
      </c>
      <c r="H344" s="7" t="s">
        <v>1222</v>
      </c>
      <c r="I344" s="7" t="s">
        <v>762</v>
      </c>
      <c r="J344" s="7" t="s">
        <v>1469</v>
      </c>
      <c r="K344" s="113"/>
      <c r="P344" s="3" t="str">
        <f>IF(基本情報登録!$D$10="","",IF(基本情報登録!$D$10=登録データ!F344,1,0))</f>
        <v/>
      </c>
    </row>
    <row r="345" spans="1:16" x14ac:dyDescent="0.15">
      <c r="A345" s="122">
        <v>343</v>
      </c>
      <c r="B345" s="7" t="s">
        <v>1023</v>
      </c>
      <c r="C345" s="7" t="s">
        <v>1126</v>
      </c>
      <c r="D345" s="7" t="s">
        <v>1867</v>
      </c>
      <c r="E345" s="7" t="s">
        <v>1868</v>
      </c>
      <c r="F345" s="7" t="s">
        <v>2115</v>
      </c>
      <c r="G345" s="7">
        <v>2</v>
      </c>
      <c r="H345" s="7" t="s">
        <v>1221</v>
      </c>
      <c r="I345" s="7" t="s">
        <v>1468</v>
      </c>
      <c r="J345" s="7" t="s">
        <v>1278</v>
      </c>
      <c r="K345" s="113"/>
      <c r="P345" s="3" t="str">
        <f>IF(基本情報登録!$D$10="","",IF(基本情報登録!$D$10=登録データ!F345,1,0))</f>
        <v/>
      </c>
    </row>
    <row r="346" spans="1:16" x14ac:dyDescent="0.15">
      <c r="A346" s="122">
        <v>344</v>
      </c>
      <c r="B346" s="7" t="s">
        <v>1823</v>
      </c>
      <c r="C346" s="7" t="s">
        <v>1824</v>
      </c>
      <c r="D346" s="7" t="s">
        <v>1867</v>
      </c>
      <c r="E346" s="7" t="s">
        <v>1868</v>
      </c>
      <c r="F346" s="7" t="s">
        <v>2116</v>
      </c>
      <c r="G346" s="7">
        <v>1</v>
      </c>
      <c r="H346" s="7" t="s">
        <v>2091</v>
      </c>
      <c r="I346" s="7" t="s">
        <v>389</v>
      </c>
      <c r="J346" s="7" t="s">
        <v>1269</v>
      </c>
      <c r="K346" s="113"/>
      <c r="P346" s="3" t="str">
        <f>IF(基本情報登録!$D$10="","",IF(基本情報登録!$D$10=登録データ!F346,1,0))</f>
        <v/>
      </c>
    </row>
    <row r="347" spans="1:16" x14ac:dyDescent="0.15">
      <c r="A347" s="122">
        <v>345</v>
      </c>
      <c r="B347" s="7" t="s">
        <v>1031</v>
      </c>
      <c r="C347" s="7" t="s">
        <v>1134</v>
      </c>
      <c r="D347" s="7" t="s">
        <v>1867</v>
      </c>
      <c r="E347" s="7" t="s">
        <v>1868</v>
      </c>
      <c r="F347" s="7" t="s">
        <v>2117</v>
      </c>
      <c r="G347" s="7">
        <v>2</v>
      </c>
      <c r="H347" s="7" t="s">
        <v>1229</v>
      </c>
      <c r="I347" s="7" t="s">
        <v>1479</v>
      </c>
      <c r="J347" s="7" t="s">
        <v>1353</v>
      </c>
      <c r="K347" s="113"/>
      <c r="P347" s="3" t="str">
        <f>IF(基本情報登録!$D$10="","",IF(基本情報登録!$D$10=登録データ!F347,1,0))</f>
        <v/>
      </c>
    </row>
    <row r="348" spans="1:16" x14ac:dyDescent="0.15">
      <c r="A348" s="122">
        <v>346</v>
      </c>
      <c r="B348" s="7" t="s">
        <v>1825</v>
      </c>
      <c r="C348" s="7" t="s">
        <v>1826</v>
      </c>
      <c r="D348" s="7" t="s">
        <v>1867</v>
      </c>
      <c r="E348" s="7" t="s">
        <v>1868</v>
      </c>
      <c r="F348" s="7" t="s">
        <v>1973</v>
      </c>
      <c r="G348" s="7">
        <v>1</v>
      </c>
      <c r="H348" s="7" t="s">
        <v>2118</v>
      </c>
      <c r="I348" s="7" t="s">
        <v>2119</v>
      </c>
      <c r="J348" s="7" t="s">
        <v>1371</v>
      </c>
      <c r="K348" s="113"/>
      <c r="P348" s="3" t="str">
        <f>IF(基本情報登録!$D$10="","",IF(基本情報登録!$D$10=登録データ!F348,1,0))</f>
        <v/>
      </c>
    </row>
    <row r="349" spans="1:16" x14ac:dyDescent="0.15">
      <c r="A349" s="122">
        <v>347</v>
      </c>
      <c r="B349" s="7" t="s">
        <v>1827</v>
      </c>
      <c r="C349" s="7" t="s">
        <v>1828</v>
      </c>
      <c r="D349" s="7" t="s">
        <v>1867</v>
      </c>
      <c r="E349" s="7" t="s">
        <v>1868</v>
      </c>
      <c r="F349" s="7" t="s">
        <v>1973</v>
      </c>
      <c r="G349" s="7">
        <v>1</v>
      </c>
      <c r="H349" s="7" t="s">
        <v>2120</v>
      </c>
      <c r="I349" s="7" t="s">
        <v>388</v>
      </c>
      <c r="J349" s="7" t="s">
        <v>1270</v>
      </c>
      <c r="K349" s="113"/>
      <c r="P349" s="3" t="str">
        <f>IF(基本情報登録!$D$10="","",IF(基本情報登録!$D$10=登録データ!F349,1,0))</f>
        <v/>
      </c>
    </row>
    <row r="350" spans="1:16" x14ac:dyDescent="0.15">
      <c r="A350" s="122">
        <v>348</v>
      </c>
      <c r="B350" s="7" t="s">
        <v>1829</v>
      </c>
      <c r="C350" s="7" t="s">
        <v>1830</v>
      </c>
      <c r="D350" s="7" t="s">
        <v>1867</v>
      </c>
      <c r="E350" s="7" t="s">
        <v>1868</v>
      </c>
      <c r="F350" s="7" t="s">
        <v>1973</v>
      </c>
      <c r="G350" s="7">
        <v>1</v>
      </c>
      <c r="H350" s="7" t="s">
        <v>1990</v>
      </c>
      <c r="I350" s="7" t="s">
        <v>2121</v>
      </c>
      <c r="J350" s="7" t="s">
        <v>1369</v>
      </c>
      <c r="K350" s="113"/>
      <c r="P350" s="3" t="str">
        <f>IF(基本情報登録!$D$10="","",IF(基本情報登録!$D$10=登録データ!F350,1,0))</f>
        <v/>
      </c>
    </row>
    <row r="351" spans="1:16" x14ac:dyDescent="0.15">
      <c r="A351" s="122">
        <v>349</v>
      </c>
      <c r="B351" s="7" t="s">
        <v>1831</v>
      </c>
      <c r="C351" s="7" t="s">
        <v>1832</v>
      </c>
      <c r="D351" s="7" t="s">
        <v>1867</v>
      </c>
      <c r="E351" s="7" t="s">
        <v>1868</v>
      </c>
      <c r="F351" s="7" t="s">
        <v>1973</v>
      </c>
      <c r="G351" s="7">
        <v>1</v>
      </c>
      <c r="H351" s="7" t="s">
        <v>2122</v>
      </c>
      <c r="I351" s="7" t="s">
        <v>2123</v>
      </c>
      <c r="J351" s="7" t="s">
        <v>877</v>
      </c>
      <c r="K351" s="113"/>
      <c r="P351" s="3" t="str">
        <f>IF(基本情報登録!$D$10="","",IF(基本情報登録!$D$10=登録データ!F351,1,0))</f>
        <v/>
      </c>
    </row>
    <row r="352" spans="1:16" x14ac:dyDescent="0.15">
      <c r="A352" s="122">
        <v>350</v>
      </c>
      <c r="B352" s="7" t="s">
        <v>1014</v>
      </c>
      <c r="C352" s="7" t="s">
        <v>1117</v>
      </c>
      <c r="D352" s="7" t="s">
        <v>1867</v>
      </c>
      <c r="E352" s="7" t="s">
        <v>1868</v>
      </c>
      <c r="F352" s="7" t="s">
        <v>1973</v>
      </c>
      <c r="G352" s="7">
        <v>6</v>
      </c>
      <c r="H352" s="7" t="s">
        <v>1213</v>
      </c>
      <c r="I352" s="7" t="s">
        <v>686</v>
      </c>
      <c r="J352" s="7" t="s">
        <v>1291</v>
      </c>
      <c r="K352" s="113"/>
      <c r="P352" s="3" t="str">
        <f>IF(基本情報登録!$D$10="","",IF(基本情報登録!$D$10=登録データ!F352,1,0))</f>
        <v/>
      </c>
    </row>
    <row r="353" spans="1:16" x14ac:dyDescent="0.15">
      <c r="A353" s="122">
        <v>351</v>
      </c>
      <c r="B353" s="7" t="s">
        <v>1833</v>
      </c>
      <c r="C353" s="7" t="s">
        <v>1834</v>
      </c>
      <c r="D353" s="7" t="s">
        <v>1867</v>
      </c>
      <c r="E353" s="7" t="s">
        <v>1868</v>
      </c>
      <c r="F353" s="7" t="s">
        <v>1973</v>
      </c>
      <c r="G353" s="7">
        <v>1</v>
      </c>
      <c r="H353" s="7" t="s">
        <v>2124</v>
      </c>
      <c r="I353" s="7" t="s">
        <v>1366</v>
      </c>
      <c r="J353" s="7" t="s">
        <v>2125</v>
      </c>
      <c r="K353" s="113"/>
      <c r="P353" s="3" t="str">
        <f>IF(基本情報登録!$D$10="","",IF(基本情報登録!$D$10=登録データ!F353,1,0))</f>
        <v/>
      </c>
    </row>
    <row r="354" spans="1:16" x14ac:dyDescent="0.15">
      <c r="A354" s="122">
        <v>352</v>
      </c>
      <c r="B354" s="7" t="s">
        <v>1835</v>
      </c>
      <c r="C354" s="7" t="s">
        <v>1836</v>
      </c>
      <c r="D354" s="7" t="s">
        <v>1867</v>
      </c>
      <c r="E354" s="7" t="s">
        <v>1868</v>
      </c>
      <c r="F354" s="7" t="s">
        <v>1973</v>
      </c>
      <c r="G354" s="7">
        <v>1</v>
      </c>
      <c r="H354" s="7" t="s">
        <v>2126</v>
      </c>
      <c r="I354" s="7" t="s">
        <v>2127</v>
      </c>
      <c r="J354" s="7" t="s">
        <v>1436</v>
      </c>
      <c r="K354" s="113"/>
      <c r="P354" s="3" t="str">
        <f>IF(基本情報登録!$D$10="","",IF(基本情報登録!$D$10=登録データ!F354,1,0))</f>
        <v/>
      </c>
    </row>
    <row r="355" spans="1:16" x14ac:dyDescent="0.15">
      <c r="A355" s="122">
        <v>353</v>
      </c>
      <c r="B355" s="7" t="s">
        <v>1837</v>
      </c>
      <c r="C355" s="7" t="s">
        <v>1838</v>
      </c>
      <c r="D355" s="7" t="s">
        <v>1867</v>
      </c>
      <c r="E355" s="7" t="s">
        <v>1868</v>
      </c>
      <c r="F355" s="7" t="s">
        <v>1973</v>
      </c>
      <c r="G355" s="7">
        <v>1</v>
      </c>
      <c r="H355" s="7" t="s">
        <v>2128</v>
      </c>
      <c r="I355" s="7" t="s">
        <v>555</v>
      </c>
      <c r="J355" s="7" t="s">
        <v>1923</v>
      </c>
      <c r="K355" s="113"/>
      <c r="P355" s="3" t="str">
        <f>IF(基本情報登録!$D$10="","",IF(基本情報登録!$D$10=登録データ!F355,1,0))</f>
        <v/>
      </c>
    </row>
    <row r="356" spans="1:16" x14ac:dyDescent="0.15">
      <c r="A356" s="122">
        <v>354</v>
      </c>
      <c r="B356" s="7" t="s">
        <v>1839</v>
      </c>
      <c r="C356" s="7" t="s">
        <v>1840</v>
      </c>
      <c r="D356" s="7" t="s">
        <v>1867</v>
      </c>
      <c r="E356" s="7" t="s">
        <v>1868</v>
      </c>
      <c r="F356" s="7" t="s">
        <v>111</v>
      </c>
      <c r="G356" s="7">
        <v>1</v>
      </c>
      <c r="H356" s="7" t="s">
        <v>2129</v>
      </c>
      <c r="I356" s="7" t="s">
        <v>444</v>
      </c>
      <c r="J356" s="7" t="s">
        <v>1384</v>
      </c>
      <c r="K356" s="113"/>
      <c r="P356" s="3" t="str">
        <f>IF(基本情報登録!$D$10="","",IF(基本情報登録!$D$10=登録データ!F356,1,0))</f>
        <v/>
      </c>
    </row>
    <row r="357" spans="1:16" x14ac:dyDescent="0.15">
      <c r="A357" s="122">
        <v>355</v>
      </c>
      <c r="B357" s="7" t="s">
        <v>1841</v>
      </c>
      <c r="C357" s="7" t="s">
        <v>1842</v>
      </c>
      <c r="D357" s="7" t="s">
        <v>1867</v>
      </c>
      <c r="E357" s="7" t="s">
        <v>1868</v>
      </c>
      <c r="F357" s="7" t="s">
        <v>2130</v>
      </c>
      <c r="G357" s="7">
        <v>1</v>
      </c>
      <c r="H357" s="7" t="s">
        <v>2131</v>
      </c>
      <c r="I357" s="7" t="s">
        <v>2132</v>
      </c>
      <c r="J357" s="7" t="s">
        <v>2133</v>
      </c>
      <c r="K357" s="113"/>
      <c r="P357" s="3" t="str">
        <f>IF(基本情報登録!$D$10="","",IF(基本情報登録!$D$10=登録データ!F357,1,0))</f>
        <v/>
      </c>
    </row>
    <row r="358" spans="1:16" x14ac:dyDescent="0.15">
      <c r="A358" s="122">
        <v>356</v>
      </c>
      <c r="B358" s="7" t="s">
        <v>1843</v>
      </c>
      <c r="C358" s="7" t="s">
        <v>1844</v>
      </c>
      <c r="D358" s="7" t="s">
        <v>1867</v>
      </c>
      <c r="E358" s="7" t="s">
        <v>1868</v>
      </c>
      <c r="F358" s="7" t="s">
        <v>2116</v>
      </c>
      <c r="G358" s="7">
        <v>1</v>
      </c>
      <c r="H358" s="7" t="s">
        <v>2134</v>
      </c>
      <c r="I358" s="7" t="s">
        <v>2135</v>
      </c>
      <c r="J358" s="7" t="s">
        <v>1471</v>
      </c>
      <c r="K358" s="113"/>
      <c r="P358" s="3" t="str">
        <f>IF(基本情報登録!$D$10="","",IF(基本情報登録!$D$10=登録データ!F358,1,0))</f>
        <v/>
      </c>
    </row>
    <row r="359" spans="1:16" x14ac:dyDescent="0.15">
      <c r="A359" s="122">
        <v>357</v>
      </c>
      <c r="B359" s="7" t="s">
        <v>1845</v>
      </c>
      <c r="C359" s="7" t="s">
        <v>1846</v>
      </c>
      <c r="D359" s="7" t="s">
        <v>1867</v>
      </c>
      <c r="E359" s="7" t="s">
        <v>1868</v>
      </c>
      <c r="F359" s="7" t="s">
        <v>1974</v>
      </c>
      <c r="G359" s="7">
        <v>1</v>
      </c>
      <c r="H359" s="7" t="s">
        <v>2136</v>
      </c>
      <c r="I359" s="7" t="s">
        <v>2137</v>
      </c>
      <c r="J359" s="7" t="s">
        <v>2138</v>
      </c>
      <c r="K359" s="113"/>
      <c r="P359" s="3" t="str">
        <f>IF(基本情報登録!$D$10="","",IF(基本情報登録!$D$10=登録データ!F359,1,0))</f>
        <v/>
      </c>
    </row>
    <row r="360" spans="1:16" x14ac:dyDescent="0.15">
      <c r="A360" s="122">
        <v>358</v>
      </c>
      <c r="B360" s="7" t="s">
        <v>1847</v>
      </c>
      <c r="C360" s="7" t="s">
        <v>1848</v>
      </c>
      <c r="D360" s="7" t="s">
        <v>1867</v>
      </c>
      <c r="E360" s="7" t="s">
        <v>1868</v>
      </c>
      <c r="F360" s="7" t="s">
        <v>1976</v>
      </c>
      <c r="G360" s="7">
        <v>1</v>
      </c>
      <c r="H360" s="7" t="s">
        <v>2084</v>
      </c>
      <c r="I360" s="7" t="s">
        <v>2139</v>
      </c>
      <c r="J360" s="7" t="s">
        <v>1257</v>
      </c>
      <c r="K360" s="113"/>
      <c r="P360" s="3" t="str">
        <f>IF(基本情報登録!$D$10="","",IF(基本情報登録!$D$10=登録データ!F360,1,0))</f>
        <v/>
      </c>
    </row>
    <row r="361" spans="1:16" x14ac:dyDescent="0.15">
      <c r="A361" s="122">
        <v>359</v>
      </c>
      <c r="B361" s="112" t="s">
        <v>1849</v>
      </c>
      <c r="C361" s="112" t="s">
        <v>1850</v>
      </c>
      <c r="D361" s="7" t="s">
        <v>1867</v>
      </c>
      <c r="E361" s="7" t="s">
        <v>1868</v>
      </c>
      <c r="F361" s="112" t="s">
        <v>2140</v>
      </c>
      <c r="G361" s="112">
        <v>4</v>
      </c>
      <c r="H361" s="112" t="s">
        <v>2141</v>
      </c>
      <c r="I361" s="112" t="s">
        <v>1455</v>
      </c>
      <c r="J361" s="112" t="s">
        <v>1263</v>
      </c>
      <c r="K361" s="113"/>
      <c r="P361" s="3" t="str">
        <f>IF(基本情報登録!$D$10="","",IF(基本情報登録!$D$10=登録データ!F361,1,0))</f>
        <v/>
      </c>
    </row>
    <row r="362" spans="1:16" x14ac:dyDescent="0.15">
      <c r="A362" s="122">
        <v>360</v>
      </c>
      <c r="B362" s="112" t="s">
        <v>1851</v>
      </c>
      <c r="C362" s="112" t="s">
        <v>1852</v>
      </c>
      <c r="D362" s="7" t="s">
        <v>1867</v>
      </c>
      <c r="E362" s="7" t="s">
        <v>1868</v>
      </c>
      <c r="F362" s="112" t="s">
        <v>2140</v>
      </c>
      <c r="G362" s="112">
        <v>4</v>
      </c>
      <c r="H362" s="112" t="s">
        <v>2142</v>
      </c>
      <c r="I362" s="112" t="s">
        <v>407</v>
      </c>
      <c r="J362" s="112" t="s">
        <v>2143</v>
      </c>
      <c r="K362" s="113"/>
      <c r="P362" s="3" t="str">
        <f>IF(基本情報登録!$D$10="","",IF(基本情報登録!$D$10=登録データ!F362,1,0))</f>
        <v/>
      </c>
    </row>
    <row r="363" spans="1:16" x14ac:dyDescent="0.15">
      <c r="A363" s="122">
        <v>361</v>
      </c>
      <c r="B363" s="112" t="s">
        <v>1853</v>
      </c>
      <c r="C363" s="112" t="s">
        <v>1854</v>
      </c>
      <c r="D363" s="7" t="s">
        <v>1867</v>
      </c>
      <c r="E363" s="7" t="s">
        <v>1868</v>
      </c>
      <c r="F363" s="112" t="s">
        <v>2144</v>
      </c>
      <c r="G363" s="112">
        <v>1</v>
      </c>
      <c r="H363" s="112" t="s">
        <v>1233</v>
      </c>
      <c r="I363" s="112" t="s">
        <v>1941</v>
      </c>
      <c r="J363" s="112" t="s">
        <v>1379</v>
      </c>
      <c r="K363" s="113"/>
      <c r="P363" s="3" t="str">
        <f>IF(基本情報登録!$D$10="","",IF(基本情報登録!$D$10=登録データ!F363,1,0))</f>
        <v/>
      </c>
    </row>
    <row r="364" spans="1:16" x14ac:dyDescent="0.15">
      <c r="A364" s="122">
        <v>362</v>
      </c>
      <c r="B364" s="112" t="s">
        <v>1855</v>
      </c>
      <c r="C364" s="112" t="s">
        <v>1856</v>
      </c>
      <c r="D364" s="7" t="s">
        <v>1867</v>
      </c>
      <c r="E364" s="7" t="s">
        <v>1868</v>
      </c>
      <c r="F364" s="112" t="s">
        <v>2144</v>
      </c>
      <c r="G364" s="112">
        <v>1</v>
      </c>
      <c r="H364" s="112" t="s">
        <v>1223</v>
      </c>
      <c r="I364" s="112" t="s">
        <v>2145</v>
      </c>
      <c r="J364" s="112" t="s">
        <v>2146</v>
      </c>
      <c r="K364" s="113"/>
      <c r="P364" s="3" t="str">
        <f>IF(基本情報登録!$D$10="","",IF(基本情報登録!$D$10=登録データ!F364,1,0))</f>
        <v/>
      </c>
    </row>
    <row r="365" spans="1:16" x14ac:dyDescent="0.15">
      <c r="A365" s="122">
        <v>363</v>
      </c>
      <c r="B365" s="112" t="s">
        <v>1857</v>
      </c>
      <c r="C365" s="112" t="s">
        <v>1858</v>
      </c>
      <c r="D365" s="7" t="s">
        <v>1867</v>
      </c>
      <c r="E365" s="7" t="s">
        <v>1868</v>
      </c>
      <c r="F365" s="112" t="s">
        <v>2147</v>
      </c>
      <c r="G365" s="112">
        <v>1</v>
      </c>
      <c r="H365" s="112" t="s">
        <v>2148</v>
      </c>
      <c r="I365" s="112" t="s">
        <v>494</v>
      </c>
      <c r="J365" s="112" t="s">
        <v>879</v>
      </c>
      <c r="K365" s="113"/>
      <c r="P365" s="3" t="str">
        <f>IF(基本情報登録!$D$10="","",IF(基本情報登録!$D$10=登録データ!F365,1,0))</f>
        <v/>
      </c>
    </row>
    <row r="366" spans="1:16" x14ac:dyDescent="0.15">
      <c r="A366" s="122">
        <v>364</v>
      </c>
      <c r="B366" s="112" t="s">
        <v>1859</v>
      </c>
      <c r="C366" s="112" t="s">
        <v>1860</v>
      </c>
      <c r="D366" s="7" t="s">
        <v>1867</v>
      </c>
      <c r="E366" s="7" t="s">
        <v>1868</v>
      </c>
      <c r="F366" s="112" t="s">
        <v>2147</v>
      </c>
      <c r="G366" s="112">
        <v>1</v>
      </c>
      <c r="H366" s="112" t="s">
        <v>2149</v>
      </c>
      <c r="I366" s="112" t="s">
        <v>743</v>
      </c>
      <c r="J366" s="112" t="s">
        <v>1300</v>
      </c>
      <c r="K366" s="113"/>
      <c r="P366" s="3" t="str">
        <f>IF(基本情報登録!$D$10="","",IF(基本情報登録!$D$10=登録データ!F366,1,0))</f>
        <v/>
      </c>
    </row>
    <row r="367" spans="1:16" x14ac:dyDescent="0.15">
      <c r="A367" s="122">
        <v>365</v>
      </c>
      <c r="B367" s="112" t="s">
        <v>1861</v>
      </c>
      <c r="C367" s="112" t="s">
        <v>1862</v>
      </c>
      <c r="D367" s="7" t="s">
        <v>1867</v>
      </c>
      <c r="E367" s="7" t="s">
        <v>1868</v>
      </c>
      <c r="F367" s="112" t="s">
        <v>2147</v>
      </c>
      <c r="G367" s="112">
        <v>1</v>
      </c>
      <c r="H367" s="112" t="s">
        <v>2150</v>
      </c>
      <c r="I367" s="112" t="s">
        <v>2151</v>
      </c>
      <c r="J367" s="112" t="s">
        <v>1381</v>
      </c>
      <c r="K367" s="113"/>
      <c r="P367" s="3" t="str">
        <f>IF(基本情報登録!$D$10="","",IF(基本情報登録!$D$10=登録データ!F367,1,0))</f>
        <v/>
      </c>
    </row>
    <row r="368" spans="1:16" x14ac:dyDescent="0.15">
      <c r="A368" s="122">
        <v>366</v>
      </c>
      <c r="B368" s="112" t="s">
        <v>1034</v>
      </c>
      <c r="C368" s="112" t="s">
        <v>1137</v>
      </c>
      <c r="D368" s="7" t="s">
        <v>1867</v>
      </c>
      <c r="E368" s="7" t="s">
        <v>1868</v>
      </c>
      <c r="F368" s="112" t="s">
        <v>2152</v>
      </c>
      <c r="G368" s="112">
        <v>2</v>
      </c>
      <c r="H368" s="112" t="s">
        <v>1184</v>
      </c>
      <c r="I368" s="112" t="s">
        <v>1451</v>
      </c>
      <c r="J368" s="112" t="s">
        <v>1325</v>
      </c>
      <c r="K368" s="113"/>
      <c r="P368" s="3" t="str">
        <f>IF(基本情報登録!$D$10="","",IF(基本情報登録!$D$10=登録データ!F368,1,0))</f>
        <v/>
      </c>
    </row>
    <row r="369" spans="1:16" x14ac:dyDescent="0.15">
      <c r="A369" s="122">
        <v>367</v>
      </c>
      <c r="B369" s="112" t="s">
        <v>1863</v>
      </c>
      <c r="C369" s="112" t="s">
        <v>1864</v>
      </c>
      <c r="D369" s="7" t="s">
        <v>1867</v>
      </c>
      <c r="E369" s="7" t="s">
        <v>1868</v>
      </c>
      <c r="F369" s="112" t="s">
        <v>2153</v>
      </c>
      <c r="G369" s="112">
        <v>1</v>
      </c>
      <c r="H369" s="112" t="s">
        <v>2084</v>
      </c>
      <c r="I369" s="112" t="s">
        <v>2154</v>
      </c>
      <c r="J369" s="112" t="s">
        <v>2155</v>
      </c>
      <c r="K369" s="113"/>
      <c r="P369" s="3" t="str">
        <f>IF(基本情報登録!$D$10="","",IF(基本情報登録!$D$10=登録データ!F369,1,0))</f>
        <v/>
      </c>
    </row>
    <row r="370" spans="1:16" x14ac:dyDescent="0.15">
      <c r="A370" s="7">
        <v>368</v>
      </c>
      <c r="B370" s="7" t="s">
        <v>1865</v>
      </c>
      <c r="C370" s="7" t="s">
        <v>1866</v>
      </c>
      <c r="D370" s="7" t="s">
        <v>1867</v>
      </c>
      <c r="E370" s="7" t="s">
        <v>1868</v>
      </c>
      <c r="F370" s="112" t="s">
        <v>2075</v>
      </c>
      <c r="G370" s="112">
        <v>1</v>
      </c>
      <c r="H370" s="112" t="s">
        <v>2012</v>
      </c>
      <c r="I370" s="112" t="s">
        <v>2156</v>
      </c>
      <c r="J370" s="112" t="s">
        <v>2157</v>
      </c>
      <c r="K370" s="113"/>
      <c r="P370" s="3" t="str">
        <f>IF(基本情報登録!$D$10="","",IF(基本情報登録!$D$10=登録データ!F370,1,0))</f>
        <v/>
      </c>
    </row>
    <row r="371" spans="1:16" x14ac:dyDescent="0.15">
      <c r="A371" s="122">
        <v>369</v>
      </c>
      <c r="B371" s="7" t="s">
        <v>2161</v>
      </c>
      <c r="C371" s="7" t="s">
        <v>2163</v>
      </c>
      <c r="D371" s="7" t="s">
        <v>1867</v>
      </c>
      <c r="E371" s="7" t="s">
        <v>1868</v>
      </c>
      <c r="F371" s="7" t="s">
        <v>2165</v>
      </c>
      <c r="G371" s="7">
        <v>4</v>
      </c>
      <c r="H371" s="7" t="s">
        <v>2167</v>
      </c>
      <c r="I371" s="7" t="s">
        <v>2168</v>
      </c>
      <c r="J371" s="7" t="s">
        <v>2169</v>
      </c>
      <c r="K371" s="113"/>
      <c r="P371" s="3" t="str">
        <f>IF(基本情報登録!$D$10="","",IF(基本情報登録!$D$10=登録データ!F371,1,0))</f>
        <v/>
      </c>
    </row>
    <row r="372" spans="1:16" x14ac:dyDescent="0.15">
      <c r="A372" s="7">
        <v>370</v>
      </c>
      <c r="B372" s="7" t="s">
        <v>2162</v>
      </c>
      <c r="C372" s="7" t="s">
        <v>2164</v>
      </c>
      <c r="D372" s="7" t="s">
        <v>1867</v>
      </c>
      <c r="E372" s="7" t="s">
        <v>1868</v>
      </c>
      <c r="F372" s="7" t="s">
        <v>2166</v>
      </c>
      <c r="G372" s="7">
        <v>3</v>
      </c>
      <c r="H372" s="7" t="s">
        <v>606</v>
      </c>
      <c r="I372" s="7" t="s">
        <v>2170</v>
      </c>
      <c r="J372" s="7" t="s">
        <v>2171</v>
      </c>
      <c r="K372" s="113"/>
      <c r="P372" s="3" t="str">
        <f>IF(基本情報登録!$D$10="","",IF(基本情報登録!$D$10=登録データ!F372,1,0))</f>
        <v/>
      </c>
    </row>
    <row r="373" spans="1:16" x14ac:dyDescent="0.15">
      <c r="A373" s="7"/>
      <c r="B373" s="7"/>
      <c r="C373" s="7"/>
      <c r="D373" s="7"/>
      <c r="E373" s="7"/>
      <c r="F373" s="7"/>
      <c r="G373" s="7"/>
      <c r="H373" s="7"/>
      <c r="I373" s="7"/>
      <c r="J373" s="7"/>
      <c r="P373" s="3" t="str">
        <f>IF(基本情報登録!$D$10="","",IF(基本情報登録!$D$10=登録データ!F373,1,0))</f>
        <v/>
      </c>
    </row>
    <row r="374" spans="1:16" x14ac:dyDescent="0.15">
      <c r="A374" s="7"/>
      <c r="B374" s="7"/>
      <c r="C374" s="7"/>
      <c r="D374" s="7"/>
      <c r="E374" s="7"/>
      <c r="F374" s="7"/>
      <c r="G374" s="7"/>
      <c r="H374" s="7"/>
      <c r="I374" s="7"/>
      <c r="J374" s="7"/>
      <c r="P374" s="3" t="str">
        <f>IF(基本情報登録!$D$10="","",IF(基本情報登録!$D$10=登録データ!F374,1,0))</f>
        <v/>
      </c>
    </row>
    <row r="375" spans="1:16" x14ac:dyDescent="0.15">
      <c r="A375" s="7"/>
      <c r="B375" s="7"/>
      <c r="C375" s="7"/>
      <c r="D375" s="7"/>
      <c r="E375" s="7"/>
      <c r="F375" s="7"/>
      <c r="G375" s="7"/>
      <c r="H375" s="7"/>
      <c r="I375" s="7"/>
      <c r="J375" s="7"/>
      <c r="P375" s="3" t="str">
        <f>IF(基本情報登録!$D$10="","",IF(基本情報登録!$D$10=登録データ!F375,1,0))</f>
        <v/>
      </c>
    </row>
    <row r="376" spans="1:16" x14ac:dyDescent="0.15">
      <c r="A376" s="7"/>
      <c r="B376" s="7"/>
      <c r="C376" s="7"/>
      <c r="D376" s="7"/>
      <c r="E376" s="7"/>
      <c r="F376" s="7"/>
      <c r="G376" s="7"/>
      <c r="H376" s="7"/>
      <c r="I376" s="7"/>
      <c r="J376" s="7"/>
      <c r="P376" s="3" t="str">
        <f>IF(基本情報登録!$D$10="","",IF(基本情報登録!$D$10=登録データ!F376,1,0))</f>
        <v/>
      </c>
    </row>
    <row r="377" spans="1:16" x14ac:dyDescent="0.15">
      <c r="A377" s="7"/>
      <c r="B377" s="7"/>
      <c r="C377" s="7"/>
      <c r="D377" s="7"/>
      <c r="E377" s="7"/>
      <c r="F377" s="7"/>
      <c r="G377" s="7"/>
      <c r="H377" s="7"/>
      <c r="I377" s="7"/>
      <c r="J377" s="7"/>
      <c r="P377" s="3" t="str">
        <f>IF(基本情報登録!$D$10="","",IF(基本情報登録!$D$10=登録データ!F377,1,0))</f>
        <v/>
      </c>
    </row>
    <row r="378" spans="1:16" x14ac:dyDescent="0.15">
      <c r="A378" s="7"/>
      <c r="B378" s="7"/>
      <c r="C378" s="7"/>
      <c r="D378" s="7"/>
      <c r="E378" s="7"/>
      <c r="F378" s="7"/>
      <c r="G378" s="7"/>
      <c r="H378" s="7"/>
      <c r="I378" s="7"/>
      <c r="J378" s="7"/>
      <c r="P378" s="3" t="str">
        <f>IF(基本情報登録!$D$10="","",IF(基本情報登録!$D$10=登録データ!F378,1,0))</f>
        <v/>
      </c>
    </row>
    <row r="379" spans="1:16" x14ac:dyDescent="0.15">
      <c r="A379" s="7"/>
      <c r="B379" s="7"/>
      <c r="C379" s="7"/>
      <c r="D379" s="7"/>
      <c r="E379" s="7"/>
      <c r="F379" s="7"/>
      <c r="G379" s="7"/>
      <c r="H379" s="7"/>
      <c r="I379" s="7"/>
      <c r="J379" s="7"/>
      <c r="P379" s="3" t="str">
        <f>IF(基本情報登録!$D$10="","",IF(基本情報登録!$D$10=登録データ!F379,1,0))</f>
        <v/>
      </c>
    </row>
    <row r="380" spans="1:16" x14ac:dyDescent="0.15">
      <c r="A380" s="7"/>
      <c r="B380" s="7"/>
      <c r="C380" s="7"/>
      <c r="D380" s="7"/>
      <c r="E380" s="7"/>
      <c r="F380" s="7"/>
      <c r="G380" s="7"/>
      <c r="H380" s="7"/>
      <c r="I380" s="7"/>
      <c r="J380" s="7"/>
      <c r="P380" s="3" t="str">
        <f>IF(基本情報登録!$D$10="","",IF(基本情報登録!$D$10=登録データ!F380,1,0))</f>
        <v/>
      </c>
    </row>
    <row r="381" spans="1:16" x14ac:dyDescent="0.15">
      <c r="A381" s="7"/>
      <c r="B381" s="7"/>
      <c r="C381" s="7"/>
      <c r="D381" s="7"/>
      <c r="E381" s="7"/>
      <c r="F381" s="7"/>
      <c r="G381" s="7"/>
      <c r="H381" s="7"/>
      <c r="I381" s="7"/>
      <c r="J381" s="7"/>
      <c r="P381" s="3" t="str">
        <f>IF(基本情報登録!$D$10="","",IF(基本情報登録!$D$10=登録データ!F381,1,0))</f>
        <v/>
      </c>
    </row>
    <row r="382" spans="1:16" x14ac:dyDescent="0.15">
      <c r="A382" s="7"/>
      <c r="B382" s="7"/>
      <c r="C382" s="7"/>
      <c r="D382" s="7"/>
      <c r="E382" s="7"/>
      <c r="F382" s="7"/>
      <c r="G382" s="7"/>
      <c r="H382" s="7"/>
      <c r="I382" s="7"/>
      <c r="J382" s="7"/>
      <c r="P382" s="3" t="str">
        <f>IF(基本情報登録!$D$10="","",IF(基本情報登録!$D$10=登録データ!F382,1,0))</f>
        <v/>
      </c>
    </row>
    <row r="383" spans="1:16" x14ac:dyDescent="0.15">
      <c r="A383" s="7"/>
      <c r="B383" s="7"/>
      <c r="C383" s="7"/>
      <c r="D383" s="7"/>
      <c r="E383" s="7"/>
      <c r="F383" s="7"/>
      <c r="G383" s="7"/>
      <c r="H383" s="7"/>
      <c r="I383" s="7"/>
      <c r="J383" s="7"/>
      <c r="P383" s="3" t="str">
        <f>IF(基本情報登録!$D$10="","",IF(基本情報登録!$D$10=登録データ!F383,1,0))</f>
        <v/>
      </c>
    </row>
    <row r="384" spans="1:16" x14ac:dyDescent="0.15">
      <c r="A384" s="7"/>
      <c r="B384" s="7"/>
      <c r="C384" s="7"/>
      <c r="D384" s="7"/>
      <c r="E384" s="7"/>
      <c r="F384" s="7"/>
      <c r="G384" s="7"/>
      <c r="H384" s="7"/>
      <c r="I384" s="7"/>
      <c r="J384" s="7"/>
      <c r="P384" s="3" t="str">
        <f>IF(基本情報登録!$D$10="","",IF(基本情報登録!$D$10=登録データ!F384,1,0))</f>
        <v/>
      </c>
    </row>
    <row r="385" spans="1:16" x14ac:dyDescent="0.15">
      <c r="A385" s="7"/>
      <c r="B385" s="7"/>
      <c r="C385" s="7"/>
      <c r="D385" s="7"/>
      <c r="E385" s="7"/>
      <c r="F385" s="7"/>
      <c r="G385" s="7"/>
      <c r="H385" s="7"/>
      <c r="I385" s="7"/>
      <c r="J385" s="7"/>
      <c r="P385" s="3" t="str">
        <f>IF(基本情報登録!$D$10="","",IF(基本情報登録!$D$10=登録データ!F385,1,0))</f>
        <v/>
      </c>
    </row>
    <row r="386" spans="1:16" x14ac:dyDescent="0.15">
      <c r="A386" s="108"/>
      <c r="B386" s="109"/>
      <c r="C386" s="109"/>
      <c r="D386" s="109"/>
      <c r="E386" s="109"/>
      <c r="F386" s="110"/>
      <c r="G386" s="110"/>
      <c r="H386" s="110"/>
      <c r="I386" s="110"/>
      <c r="J386" s="110"/>
      <c r="P386" s="3" t="str">
        <f>IF(基本情報登録!$D$10="","",IF(基本情報登録!$D$10=登録データ!F386,1,0))</f>
        <v/>
      </c>
    </row>
    <row r="387" spans="1:16" x14ac:dyDescent="0.15">
      <c r="A387" s="108"/>
      <c r="B387" s="109"/>
      <c r="C387" s="109"/>
      <c r="D387" s="109"/>
      <c r="E387" s="109"/>
      <c r="F387" s="110"/>
      <c r="G387" s="110"/>
      <c r="H387" s="110"/>
      <c r="I387" s="110"/>
      <c r="J387" s="110"/>
      <c r="P387" s="3" t="str">
        <f>IF(基本情報登録!$D$10="","",IF(基本情報登録!$D$10=登録データ!F387,1,0))</f>
        <v/>
      </c>
    </row>
    <row r="388" spans="1:16" x14ac:dyDescent="0.15">
      <c r="A388" s="108"/>
      <c r="B388" s="109"/>
      <c r="C388" s="109"/>
      <c r="D388" s="109"/>
      <c r="E388" s="109"/>
      <c r="F388" s="110"/>
      <c r="G388" s="110"/>
      <c r="H388" s="110"/>
      <c r="I388" s="110"/>
      <c r="J388" s="110"/>
      <c r="P388" s="3" t="str">
        <f>IF(基本情報登録!$D$10="","",IF(基本情報登録!$D$10=登録データ!F388,1,0))</f>
        <v/>
      </c>
    </row>
    <row r="389" spans="1:16" x14ac:dyDescent="0.15">
      <c r="A389" s="108"/>
      <c r="B389" s="109"/>
      <c r="C389" s="109"/>
      <c r="D389" s="109"/>
      <c r="E389" s="109"/>
      <c r="F389" s="110"/>
      <c r="G389" s="110"/>
      <c r="H389" s="110"/>
      <c r="I389" s="110"/>
      <c r="J389" s="110"/>
      <c r="P389" s="3" t="str">
        <f>IF(基本情報登録!$D$10="","",IF(基本情報登録!$D$10=登録データ!F389,1,0))</f>
        <v/>
      </c>
    </row>
    <row r="390" spans="1:16" x14ac:dyDescent="0.15">
      <c r="A390" s="108"/>
      <c r="B390" s="109"/>
      <c r="C390" s="109"/>
      <c r="D390" s="109"/>
      <c r="E390" s="109"/>
      <c r="F390" s="110"/>
      <c r="G390" s="110"/>
      <c r="H390" s="110"/>
      <c r="I390" s="110"/>
      <c r="J390" s="110"/>
      <c r="P390" s="3" t="str">
        <f>IF(基本情報登録!$D$10="","",IF(基本情報登録!$D$10=登録データ!F390,1,0))</f>
        <v/>
      </c>
    </row>
    <row r="391" spans="1:16" x14ac:dyDescent="0.15">
      <c r="A391" s="108"/>
      <c r="B391" s="109"/>
      <c r="C391" s="109"/>
      <c r="D391" s="109"/>
      <c r="E391" s="109"/>
      <c r="F391" s="110"/>
      <c r="G391" s="110"/>
      <c r="H391" s="110"/>
      <c r="I391" s="110"/>
      <c r="J391" s="110"/>
      <c r="P391" s="3" t="str">
        <f>IF(基本情報登録!$D$10="","",IF(基本情報登録!$D$10=登録データ!F391,1,0))</f>
        <v/>
      </c>
    </row>
    <row r="392" spans="1:16" x14ac:dyDescent="0.15">
      <c r="A392" s="108"/>
      <c r="B392" s="109"/>
      <c r="C392" s="109"/>
      <c r="D392" s="109"/>
      <c r="E392" s="109"/>
      <c r="F392" s="110"/>
      <c r="G392" s="110"/>
      <c r="H392" s="110"/>
      <c r="I392" s="110"/>
      <c r="J392" s="110"/>
      <c r="P392" s="3" t="str">
        <f>IF(基本情報登録!$D$10="","",IF(基本情報登録!$D$10=登録データ!F392,1,0))</f>
        <v/>
      </c>
    </row>
    <row r="393" spans="1:16" x14ac:dyDescent="0.15">
      <c r="A393" s="108"/>
      <c r="B393" s="109"/>
      <c r="C393" s="109"/>
      <c r="D393" s="109"/>
      <c r="E393" s="109"/>
      <c r="F393" s="110"/>
      <c r="G393" s="110"/>
      <c r="H393" s="110"/>
      <c r="I393" s="110"/>
      <c r="J393" s="110"/>
      <c r="P393" s="3" t="str">
        <f>IF(基本情報登録!$D$10="","",IF(基本情報登録!$D$10=登録データ!F393,1,0))</f>
        <v/>
      </c>
    </row>
    <row r="394" spans="1:16" x14ac:dyDescent="0.15">
      <c r="A394" s="108"/>
      <c r="B394" s="109"/>
      <c r="C394" s="109"/>
      <c r="D394" s="109"/>
      <c r="E394" s="109"/>
      <c r="F394" s="110"/>
      <c r="G394" s="110"/>
      <c r="H394" s="110"/>
      <c r="I394" s="110"/>
      <c r="J394" s="110"/>
      <c r="P394" s="3" t="str">
        <f>IF(基本情報登録!$D$10="","",IF(基本情報登録!$D$10=登録データ!F394,1,0))</f>
        <v/>
      </c>
    </row>
    <row r="395" spans="1:16" x14ac:dyDescent="0.15">
      <c r="A395" s="108"/>
      <c r="B395" s="109"/>
      <c r="C395" s="109"/>
      <c r="D395" s="109"/>
      <c r="E395" s="109"/>
      <c r="F395" s="110"/>
      <c r="G395" s="110"/>
      <c r="H395" s="110"/>
      <c r="I395" s="110"/>
      <c r="J395" s="110"/>
      <c r="P395" s="3" t="str">
        <f>IF(基本情報登録!$D$10="","",IF(基本情報登録!$D$10=登録データ!F395,1,0))</f>
        <v/>
      </c>
    </row>
    <row r="396" spans="1:16" x14ac:dyDescent="0.15">
      <c r="A396" s="108"/>
      <c r="B396" s="109"/>
      <c r="C396" s="109"/>
      <c r="D396" s="109"/>
      <c r="E396" s="109"/>
      <c r="F396" s="110"/>
      <c r="G396" s="110"/>
      <c r="H396" s="110"/>
      <c r="I396" s="110"/>
      <c r="J396" s="110"/>
      <c r="P396" s="3" t="str">
        <f>IF(基本情報登録!$D$10="","",IF(基本情報登録!$D$10=登録データ!F396,1,0))</f>
        <v/>
      </c>
    </row>
    <row r="397" spans="1:16" x14ac:dyDescent="0.15">
      <c r="A397" s="108"/>
      <c r="B397" s="109"/>
      <c r="C397" s="109"/>
      <c r="D397" s="109"/>
      <c r="E397" s="109"/>
      <c r="F397" s="110"/>
      <c r="G397" s="110"/>
      <c r="H397" s="110"/>
      <c r="I397" s="110"/>
      <c r="J397" s="110"/>
      <c r="P397" s="3" t="str">
        <f>IF(基本情報登録!$D$10="","",IF(基本情報登録!$D$10=登録データ!F397,1,0))</f>
        <v/>
      </c>
    </row>
    <row r="398" spans="1:16" x14ac:dyDescent="0.15">
      <c r="A398" s="108"/>
      <c r="B398" s="109"/>
      <c r="C398" s="109"/>
      <c r="D398" s="109"/>
      <c r="E398" s="109"/>
      <c r="F398" s="110"/>
      <c r="G398" s="110"/>
      <c r="H398" s="110"/>
      <c r="I398" s="110"/>
      <c r="J398" s="110"/>
      <c r="P398" s="3" t="str">
        <f>IF(基本情報登録!$D$10="","",IF(基本情報登録!$D$10=登録データ!F398,1,0))</f>
        <v/>
      </c>
    </row>
    <row r="399" spans="1:16" x14ac:dyDescent="0.15">
      <c r="A399" s="108"/>
      <c r="B399" s="109"/>
      <c r="C399" s="109"/>
      <c r="D399" s="109"/>
      <c r="E399" s="109"/>
      <c r="F399" s="110"/>
      <c r="G399" s="110"/>
      <c r="H399" s="110"/>
      <c r="I399" s="110"/>
      <c r="J399" s="110"/>
      <c r="P399" s="3" t="str">
        <f>IF(基本情報登録!$D$10="","",IF(基本情報登録!$D$10=登録データ!F399,1,0))</f>
        <v/>
      </c>
    </row>
    <row r="400" spans="1:16" x14ac:dyDescent="0.15">
      <c r="A400" s="108"/>
      <c r="B400" s="109"/>
      <c r="C400" s="109"/>
      <c r="D400" s="109"/>
      <c r="E400" s="109"/>
      <c r="F400" s="110"/>
      <c r="G400" s="110"/>
      <c r="H400" s="110"/>
      <c r="I400" s="110"/>
      <c r="J400" s="110"/>
      <c r="P400" s="3" t="str">
        <f>IF(基本情報登録!$D$10="","",IF(基本情報登録!$D$10=登録データ!F400,1,0))</f>
        <v/>
      </c>
    </row>
    <row r="401" spans="1:16" x14ac:dyDescent="0.15">
      <c r="A401" s="108"/>
      <c r="B401" s="109"/>
      <c r="C401" s="109"/>
      <c r="D401" s="109"/>
      <c r="E401" s="109"/>
      <c r="F401" s="110"/>
      <c r="G401" s="110"/>
      <c r="H401" s="110"/>
      <c r="I401" s="110"/>
      <c r="J401" s="110"/>
      <c r="P401" s="3" t="str">
        <f>IF(基本情報登録!$D$10="","",IF(基本情報登録!$D$10=登録データ!F401,1,0))</f>
        <v/>
      </c>
    </row>
    <row r="402" spans="1:16" x14ac:dyDescent="0.15">
      <c r="A402" s="108"/>
      <c r="B402" s="109"/>
      <c r="C402" s="109"/>
      <c r="D402" s="109"/>
      <c r="E402" s="109"/>
      <c r="F402" s="110"/>
      <c r="G402" s="110"/>
      <c r="H402" s="110"/>
      <c r="I402" s="110"/>
      <c r="J402" s="110"/>
      <c r="P402" s="3" t="str">
        <f>IF(基本情報登録!$D$10="","",IF(基本情報登録!$D$10=登録データ!F402,1,0))</f>
        <v/>
      </c>
    </row>
    <row r="403" spans="1:16" x14ac:dyDescent="0.15">
      <c r="A403" s="108"/>
      <c r="B403" s="109"/>
      <c r="C403" s="109"/>
      <c r="D403" s="109"/>
      <c r="E403" s="109"/>
      <c r="F403" s="110"/>
      <c r="G403" s="110"/>
      <c r="H403" s="110"/>
      <c r="I403" s="110"/>
      <c r="J403" s="110"/>
      <c r="P403" s="3" t="str">
        <f>IF(基本情報登録!$D$10="","",IF(基本情報登録!$D$10=登録データ!F403,1,0))</f>
        <v/>
      </c>
    </row>
    <row r="404" spans="1:16" x14ac:dyDescent="0.15">
      <c r="A404" s="108"/>
      <c r="B404" s="109"/>
      <c r="C404" s="109"/>
      <c r="D404" s="109"/>
      <c r="E404" s="109"/>
      <c r="F404" s="110"/>
      <c r="G404" s="110"/>
      <c r="H404" s="110"/>
      <c r="I404" s="110"/>
      <c r="J404" s="110"/>
      <c r="P404" s="3" t="str">
        <f>IF(基本情報登録!$D$10="","",IF(基本情報登録!$D$10=登録データ!F404,1,0))</f>
        <v/>
      </c>
    </row>
    <row r="405" spans="1:16" x14ac:dyDescent="0.15">
      <c r="A405" s="108"/>
      <c r="B405" s="109"/>
      <c r="C405" s="109"/>
      <c r="D405" s="109"/>
      <c r="E405" s="109"/>
      <c r="F405" s="110"/>
      <c r="G405" s="110"/>
      <c r="H405" s="110"/>
      <c r="I405" s="110"/>
      <c r="J405" s="110"/>
      <c r="P405" s="3" t="str">
        <f>IF(基本情報登録!$D$10="","",IF(基本情報登録!$D$10=登録データ!F405,1,0))</f>
        <v/>
      </c>
    </row>
    <row r="406" spans="1:16" x14ac:dyDescent="0.15">
      <c r="A406" s="108"/>
      <c r="B406" s="109"/>
      <c r="C406" s="109"/>
      <c r="D406" s="109"/>
      <c r="E406" s="109"/>
      <c r="F406" s="110"/>
      <c r="G406" s="110"/>
      <c r="H406" s="110"/>
      <c r="I406" s="110"/>
      <c r="J406" s="110"/>
      <c r="P406" s="3" t="str">
        <f>IF(基本情報登録!$D$10="","",IF(基本情報登録!$D$10=登録データ!F406,1,0))</f>
        <v/>
      </c>
    </row>
    <row r="407" spans="1:16" x14ac:dyDescent="0.15">
      <c r="A407" s="108"/>
      <c r="B407" s="109"/>
      <c r="C407" s="109"/>
      <c r="D407" s="109"/>
      <c r="E407" s="109"/>
      <c r="F407" s="110"/>
      <c r="G407" s="110"/>
      <c r="H407" s="110"/>
      <c r="I407" s="110"/>
      <c r="J407" s="110"/>
      <c r="P407" s="3" t="str">
        <f>IF(基本情報登録!$D$10="","",IF(基本情報登録!$D$10=登録データ!F407,1,0))</f>
        <v/>
      </c>
    </row>
    <row r="408" spans="1:16" x14ac:dyDescent="0.15">
      <c r="A408" s="108"/>
      <c r="B408" s="109"/>
      <c r="C408" s="109"/>
      <c r="D408" s="109"/>
      <c r="E408" s="109"/>
      <c r="F408" s="110"/>
      <c r="G408" s="110"/>
      <c r="H408" s="110"/>
      <c r="I408" s="110"/>
      <c r="J408" s="110"/>
      <c r="P408" s="3" t="str">
        <f>IF(基本情報登録!$D$10="","",IF(基本情報登録!$D$10=登録データ!F408,1,0))</f>
        <v/>
      </c>
    </row>
    <row r="409" spans="1:16" x14ac:dyDescent="0.15">
      <c r="A409" s="108"/>
      <c r="B409" s="109"/>
      <c r="C409" s="109"/>
      <c r="D409" s="109"/>
      <c r="E409" s="109"/>
      <c r="F409" s="110"/>
      <c r="G409" s="110"/>
      <c r="H409" s="110"/>
      <c r="I409" s="110"/>
      <c r="J409" s="110"/>
      <c r="P409" s="3" t="str">
        <f>IF(基本情報登録!$D$10="","",IF(基本情報登録!$D$10=登録データ!F409,1,0))</f>
        <v/>
      </c>
    </row>
    <row r="410" spans="1:16" x14ac:dyDescent="0.15">
      <c r="A410" s="108"/>
      <c r="B410" s="109"/>
      <c r="C410" s="109"/>
      <c r="D410" s="109"/>
      <c r="E410" s="109"/>
      <c r="F410" s="110"/>
      <c r="G410" s="110"/>
      <c r="H410" s="110"/>
      <c r="I410" s="110"/>
      <c r="J410" s="110"/>
      <c r="P410" s="3" t="str">
        <f>IF(基本情報登録!$D$10="","",IF(基本情報登録!$D$10=登録データ!F410,1,0))</f>
        <v/>
      </c>
    </row>
    <row r="411" spans="1:16" x14ac:dyDescent="0.15">
      <c r="A411" s="108"/>
      <c r="B411" s="109"/>
      <c r="C411" s="109"/>
      <c r="D411" s="109"/>
      <c r="E411" s="109"/>
      <c r="F411" s="110"/>
      <c r="G411" s="110"/>
      <c r="H411" s="110"/>
      <c r="I411" s="110"/>
      <c r="J411" s="110"/>
      <c r="P411" s="3" t="str">
        <f>IF(基本情報登録!$D$10="","",IF(基本情報登録!$D$10=登録データ!F411,1,0))</f>
        <v/>
      </c>
    </row>
    <row r="412" spans="1:16" x14ac:dyDescent="0.15">
      <c r="A412" s="108"/>
      <c r="B412" s="109"/>
      <c r="C412" s="109"/>
      <c r="D412" s="109"/>
      <c r="E412" s="109"/>
      <c r="F412" s="110"/>
      <c r="G412" s="110"/>
      <c r="H412" s="110"/>
      <c r="I412" s="110"/>
      <c r="J412" s="110"/>
      <c r="P412" s="3" t="str">
        <f>IF(基本情報登録!$D$10="","",IF(基本情報登録!$D$10=登録データ!F412,1,0))</f>
        <v/>
      </c>
    </row>
    <row r="413" spans="1:16" x14ac:dyDescent="0.15">
      <c r="A413" s="108"/>
      <c r="B413" s="109"/>
      <c r="C413" s="109"/>
      <c r="D413" s="109"/>
      <c r="E413" s="109"/>
      <c r="F413" s="110"/>
      <c r="G413" s="110"/>
      <c r="H413" s="110"/>
      <c r="I413" s="110"/>
      <c r="J413" s="110"/>
      <c r="P413" s="3" t="str">
        <f>IF(基本情報登録!$D$10="","",IF(基本情報登録!$D$10=登録データ!F413,1,0))</f>
        <v/>
      </c>
    </row>
    <row r="414" spans="1:16" x14ac:dyDescent="0.15">
      <c r="A414" s="108"/>
      <c r="B414" s="109"/>
      <c r="C414" s="109"/>
      <c r="D414" s="109"/>
      <c r="E414" s="109"/>
      <c r="F414" s="110"/>
      <c r="G414" s="110"/>
      <c r="H414" s="110"/>
      <c r="I414" s="110"/>
      <c r="J414" s="110"/>
      <c r="P414" s="3" t="str">
        <f>IF(基本情報登録!$D$10="","",IF(基本情報登録!$D$10=登録データ!F414,1,0))</f>
        <v/>
      </c>
    </row>
    <row r="415" spans="1:16" x14ac:dyDescent="0.15">
      <c r="A415" s="108"/>
      <c r="B415" s="109"/>
      <c r="C415" s="109"/>
      <c r="D415" s="109"/>
      <c r="E415" s="109"/>
      <c r="F415" s="110"/>
      <c r="G415" s="110"/>
      <c r="H415" s="110"/>
      <c r="I415" s="110"/>
      <c r="J415" s="110"/>
      <c r="P415" s="3" t="str">
        <f>IF(基本情報登録!$D$10="","",IF(基本情報登録!$D$10=登録データ!F415,1,0))</f>
        <v/>
      </c>
    </row>
    <row r="416" spans="1:16" x14ac:dyDescent="0.15">
      <c r="A416" s="108"/>
      <c r="B416" s="109"/>
      <c r="C416" s="109"/>
      <c r="D416" s="109"/>
      <c r="E416" s="109"/>
      <c r="F416" s="110"/>
      <c r="G416" s="110"/>
      <c r="H416" s="110"/>
      <c r="I416" s="110"/>
      <c r="J416" s="110"/>
      <c r="P416" s="3" t="str">
        <f>IF(基本情報登録!$D$10="","",IF(基本情報登録!$D$10=登録データ!F416,1,0))</f>
        <v/>
      </c>
    </row>
    <row r="417" spans="1:16" x14ac:dyDescent="0.15">
      <c r="A417" s="108"/>
      <c r="B417" s="109"/>
      <c r="C417" s="109"/>
      <c r="D417" s="109"/>
      <c r="E417" s="109"/>
      <c r="F417" s="110"/>
      <c r="G417" s="110"/>
      <c r="H417" s="110"/>
      <c r="I417" s="110"/>
      <c r="J417" s="110"/>
      <c r="P417" s="3" t="str">
        <f>IF(基本情報登録!$D$10="","",IF(基本情報登録!$D$10=登録データ!F417,1,0))</f>
        <v/>
      </c>
    </row>
    <row r="418" spans="1:16" x14ac:dyDescent="0.15">
      <c r="A418" s="108"/>
      <c r="B418" s="109"/>
      <c r="C418" s="109"/>
      <c r="D418" s="109"/>
      <c r="E418" s="109"/>
      <c r="F418" s="110"/>
      <c r="G418" s="110"/>
      <c r="H418" s="110"/>
      <c r="I418" s="110"/>
      <c r="J418" s="110"/>
      <c r="P418" s="3" t="str">
        <f>IF(基本情報登録!$D$10="","",IF(基本情報登録!$D$10=登録データ!F418,1,0))</f>
        <v/>
      </c>
    </row>
    <row r="419" spans="1:16" x14ac:dyDescent="0.15">
      <c r="A419" s="108"/>
      <c r="B419" s="109"/>
      <c r="C419" s="109"/>
      <c r="D419" s="109"/>
      <c r="E419" s="109"/>
      <c r="F419" s="110"/>
      <c r="G419" s="110"/>
      <c r="H419" s="110"/>
      <c r="I419" s="110"/>
      <c r="J419" s="110"/>
      <c r="P419" s="3" t="str">
        <f>IF(基本情報登録!$D$10="","",IF(基本情報登録!$D$10=登録データ!F419,1,0))</f>
        <v/>
      </c>
    </row>
    <row r="420" spans="1:16" x14ac:dyDescent="0.15">
      <c r="A420" s="108"/>
      <c r="B420" s="109"/>
      <c r="C420" s="109"/>
      <c r="D420" s="109"/>
      <c r="E420" s="109"/>
      <c r="F420" s="110"/>
      <c r="G420" s="110"/>
      <c r="H420" s="110"/>
      <c r="I420" s="110"/>
      <c r="J420" s="110"/>
      <c r="P420" s="3" t="str">
        <f>IF(基本情報登録!$D$10="","",IF(基本情報登録!$D$10=登録データ!F420,1,0))</f>
        <v/>
      </c>
    </row>
    <row r="421" spans="1:16" x14ac:dyDescent="0.15">
      <c r="A421" s="108"/>
      <c r="B421" s="109"/>
      <c r="C421" s="109"/>
      <c r="D421" s="109"/>
      <c r="E421" s="109"/>
      <c r="F421" s="110"/>
      <c r="G421" s="110"/>
      <c r="H421" s="110"/>
      <c r="I421" s="110"/>
      <c r="J421" s="110"/>
      <c r="P421" s="3" t="str">
        <f>IF(基本情報登録!$D$10="","",IF(基本情報登録!$D$10=登録データ!F421,1,0))</f>
        <v/>
      </c>
    </row>
    <row r="422" spans="1:16" x14ac:dyDescent="0.15">
      <c r="A422" s="108"/>
      <c r="B422" s="109"/>
      <c r="C422" s="109"/>
      <c r="D422" s="109"/>
      <c r="E422" s="109"/>
      <c r="F422" s="110"/>
      <c r="G422" s="110"/>
      <c r="H422" s="110"/>
      <c r="I422" s="110"/>
      <c r="J422" s="110"/>
      <c r="P422" s="3" t="str">
        <f>IF(基本情報登録!$D$10="","",IF(基本情報登録!$D$10=登録データ!F422,1,0))</f>
        <v/>
      </c>
    </row>
    <row r="423" spans="1:16" x14ac:dyDescent="0.15">
      <c r="A423" s="108"/>
      <c r="B423" s="109"/>
      <c r="C423" s="109"/>
      <c r="D423" s="109"/>
      <c r="E423" s="109"/>
      <c r="F423" s="110"/>
      <c r="G423" s="110"/>
      <c r="H423" s="110"/>
      <c r="I423" s="110"/>
      <c r="J423" s="110"/>
      <c r="P423" s="3" t="str">
        <f>IF(基本情報登録!$D$10="","",IF(基本情報登録!$D$10=登録データ!F423,1,0))</f>
        <v/>
      </c>
    </row>
    <row r="424" spans="1:16" x14ac:dyDescent="0.15">
      <c r="A424" s="108"/>
      <c r="B424" s="109"/>
      <c r="C424" s="109"/>
      <c r="D424" s="109"/>
      <c r="E424" s="109"/>
      <c r="F424" s="110"/>
      <c r="G424" s="110"/>
      <c r="H424" s="110"/>
      <c r="I424" s="110"/>
      <c r="J424" s="110"/>
      <c r="P424" s="3" t="str">
        <f>IF(基本情報登録!$D$10="","",IF(基本情報登録!$D$10=登録データ!F424,1,0))</f>
        <v/>
      </c>
    </row>
    <row r="425" spans="1:16" x14ac:dyDescent="0.15">
      <c r="A425" s="108"/>
      <c r="B425" s="109"/>
      <c r="C425" s="109"/>
      <c r="D425" s="109"/>
      <c r="E425" s="109"/>
      <c r="F425" s="110"/>
      <c r="G425" s="110"/>
      <c r="H425" s="110"/>
      <c r="I425" s="110"/>
      <c r="J425" s="110"/>
      <c r="P425" s="3" t="str">
        <f>IF(基本情報登録!$D$10="","",IF(基本情報登録!$D$10=登録データ!F425,1,0))</f>
        <v/>
      </c>
    </row>
    <row r="426" spans="1:16" x14ac:dyDescent="0.15">
      <c r="A426" s="108"/>
      <c r="B426" s="109"/>
      <c r="C426" s="109"/>
      <c r="D426" s="109"/>
      <c r="E426" s="109"/>
      <c r="F426" s="110"/>
      <c r="G426" s="110"/>
      <c r="H426" s="110"/>
      <c r="I426" s="110"/>
      <c r="J426" s="110"/>
      <c r="P426" s="3" t="str">
        <f>IF(基本情報登録!$D$10="","",IF(基本情報登録!$D$10=登録データ!F426,1,0))</f>
        <v/>
      </c>
    </row>
    <row r="427" spans="1:16" x14ac:dyDescent="0.15">
      <c r="A427" s="108"/>
      <c r="B427" s="109"/>
      <c r="C427" s="109"/>
      <c r="D427" s="109"/>
      <c r="E427" s="109"/>
      <c r="F427" s="110"/>
      <c r="G427" s="110"/>
      <c r="H427" s="110"/>
      <c r="I427" s="110"/>
      <c r="J427" s="110"/>
      <c r="P427" s="3" t="str">
        <f>IF(基本情報登録!$D$10="","",IF(基本情報登録!$D$10=登録データ!F427,1,0))</f>
        <v/>
      </c>
    </row>
    <row r="428" spans="1:16" x14ac:dyDescent="0.15">
      <c r="A428" s="108"/>
      <c r="B428" s="109"/>
      <c r="C428" s="109"/>
      <c r="D428" s="109"/>
      <c r="E428" s="109"/>
      <c r="F428" s="110"/>
      <c r="G428" s="110"/>
      <c r="H428" s="110"/>
      <c r="I428" s="110"/>
      <c r="J428" s="110"/>
      <c r="P428" s="3" t="str">
        <f>IF(基本情報登録!$D$10="","",IF(基本情報登録!$D$10=登録データ!F428,1,0))</f>
        <v/>
      </c>
    </row>
    <row r="429" spans="1:16" x14ac:dyDescent="0.15">
      <c r="A429" s="108"/>
      <c r="B429" s="109"/>
      <c r="C429" s="109"/>
      <c r="D429" s="109"/>
      <c r="E429" s="109"/>
      <c r="F429" s="110"/>
      <c r="G429" s="110"/>
      <c r="H429" s="110"/>
      <c r="I429" s="110"/>
      <c r="J429" s="110"/>
      <c r="P429" s="3" t="str">
        <f>IF(基本情報登録!$D$10="","",IF(基本情報登録!$D$10=登録データ!F429,1,0))</f>
        <v/>
      </c>
    </row>
    <row r="430" spans="1:16" x14ac:dyDescent="0.15">
      <c r="A430" s="108"/>
      <c r="B430" s="109"/>
      <c r="C430" s="109"/>
      <c r="D430" s="109"/>
      <c r="E430" s="109"/>
      <c r="F430" s="110"/>
      <c r="G430" s="110"/>
      <c r="H430" s="110"/>
      <c r="I430" s="110"/>
      <c r="J430" s="110"/>
      <c r="P430" s="3" t="str">
        <f>IF(基本情報登録!$D$10="","",IF(基本情報登録!$D$10=登録データ!F430,1,0))</f>
        <v/>
      </c>
    </row>
    <row r="431" spans="1:16" x14ac:dyDescent="0.15">
      <c r="A431" s="108"/>
      <c r="B431" s="109"/>
      <c r="C431" s="109"/>
      <c r="D431" s="109"/>
      <c r="E431" s="109"/>
      <c r="F431" s="110"/>
      <c r="G431" s="110"/>
      <c r="H431" s="110"/>
      <c r="I431" s="110"/>
      <c r="J431" s="110"/>
      <c r="P431" s="3" t="str">
        <f>IF(基本情報登録!$D$10="","",IF(基本情報登録!$D$10=登録データ!F431,1,0))</f>
        <v/>
      </c>
    </row>
    <row r="432" spans="1:16" x14ac:dyDescent="0.15">
      <c r="A432" s="108"/>
      <c r="B432" s="109"/>
      <c r="C432" s="109"/>
      <c r="D432" s="109"/>
      <c r="E432" s="109"/>
      <c r="F432" s="110"/>
      <c r="G432" s="110"/>
      <c r="H432" s="110"/>
      <c r="I432" s="110"/>
      <c r="J432" s="110"/>
      <c r="P432" s="3" t="str">
        <f>IF(基本情報登録!$D$10="","",IF(基本情報登録!$D$10=登録データ!F432,1,0))</f>
        <v/>
      </c>
    </row>
    <row r="433" spans="1:16" x14ac:dyDescent="0.15">
      <c r="A433" s="108"/>
      <c r="B433" s="109"/>
      <c r="C433" s="109"/>
      <c r="D433" s="109"/>
      <c r="E433" s="109"/>
      <c r="F433" s="110"/>
      <c r="G433" s="110"/>
      <c r="H433" s="110"/>
      <c r="I433" s="110"/>
      <c r="J433" s="110"/>
      <c r="P433" s="3" t="str">
        <f>IF(基本情報登録!$D$10="","",IF(基本情報登録!$D$10=登録データ!F433,1,0))</f>
        <v/>
      </c>
    </row>
    <row r="434" spans="1:16" x14ac:dyDescent="0.15">
      <c r="A434" s="108"/>
      <c r="B434" s="109"/>
      <c r="C434" s="109"/>
      <c r="D434" s="109"/>
      <c r="E434" s="109"/>
      <c r="F434" s="110"/>
      <c r="G434" s="110"/>
      <c r="H434" s="110"/>
      <c r="I434" s="110"/>
      <c r="J434" s="110"/>
      <c r="P434" s="3" t="str">
        <f>IF(基本情報登録!$D$10="","",IF(基本情報登録!$D$10=登録データ!F434,1,0))</f>
        <v/>
      </c>
    </row>
    <row r="435" spans="1:16" x14ac:dyDescent="0.15">
      <c r="A435" s="108"/>
      <c r="B435" s="109"/>
      <c r="C435" s="109"/>
      <c r="D435" s="109"/>
      <c r="E435" s="109"/>
      <c r="F435" s="110"/>
      <c r="G435" s="110"/>
      <c r="H435" s="110"/>
      <c r="I435" s="110"/>
      <c r="J435" s="110"/>
      <c r="P435" s="3" t="str">
        <f>IF(基本情報登録!$D$10="","",IF(基本情報登録!$D$10=登録データ!F435,1,0))</f>
        <v/>
      </c>
    </row>
    <row r="436" spans="1:16" x14ac:dyDescent="0.15">
      <c r="A436" s="108"/>
      <c r="B436" s="109"/>
      <c r="C436" s="109"/>
      <c r="D436" s="109"/>
      <c r="E436" s="109"/>
      <c r="F436" s="110"/>
      <c r="G436" s="110"/>
      <c r="H436" s="110"/>
      <c r="I436" s="110"/>
      <c r="J436" s="110"/>
      <c r="P436" s="3" t="str">
        <f>IF(基本情報登録!$D$10="","",IF(基本情報登録!$D$10=登録データ!F436,1,0))</f>
        <v/>
      </c>
    </row>
    <row r="437" spans="1:16" x14ac:dyDescent="0.15">
      <c r="A437" s="108"/>
      <c r="B437" s="109"/>
      <c r="C437" s="109"/>
      <c r="D437" s="109"/>
      <c r="E437" s="109"/>
      <c r="F437" s="110"/>
      <c r="G437" s="110"/>
      <c r="H437" s="110"/>
      <c r="I437" s="110"/>
      <c r="J437" s="110"/>
      <c r="P437" s="3" t="str">
        <f>IF(基本情報登録!$D$10="","",IF(基本情報登録!$D$10=登録データ!F437,1,0))</f>
        <v/>
      </c>
    </row>
    <row r="438" spans="1:16" x14ac:dyDescent="0.15">
      <c r="A438" s="108"/>
      <c r="B438" s="109"/>
      <c r="C438" s="109"/>
      <c r="D438" s="109"/>
      <c r="E438" s="109"/>
      <c r="F438" s="110"/>
      <c r="G438" s="110"/>
      <c r="H438" s="110"/>
      <c r="I438" s="110"/>
      <c r="J438" s="110"/>
      <c r="P438" s="3" t="str">
        <f>IF(基本情報登録!$D$10="","",IF(基本情報登録!$D$10=登録データ!F438,1,0))</f>
        <v/>
      </c>
    </row>
    <row r="439" spans="1:16" x14ac:dyDescent="0.15">
      <c r="A439" s="108"/>
      <c r="B439" s="109"/>
      <c r="C439" s="109"/>
      <c r="D439" s="109"/>
      <c r="E439" s="109"/>
      <c r="F439" s="110"/>
      <c r="G439" s="110"/>
      <c r="H439" s="110"/>
      <c r="I439" s="110"/>
      <c r="J439" s="110"/>
      <c r="P439" s="3" t="str">
        <f>IF(基本情報登録!$D$10="","",IF(基本情報登録!$D$10=登録データ!F439,1,0))</f>
        <v/>
      </c>
    </row>
    <row r="440" spans="1:16" x14ac:dyDescent="0.15">
      <c r="A440" s="108"/>
      <c r="B440" s="109"/>
      <c r="C440" s="109"/>
      <c r="D440" s="109"/>
      <c r="E440" s="109"/>
      <c r="F440" s="110"/>
      <c r="G440" s="110"/>
      <c r="H440" s="110"/>
      <c r="I440" s="110"/>
      <c r="J440" s="110"/>
      <c r="P440" s="3" t="str">
        <f>IF(基本情報登録!$D$10="","",IF(基本情報登録!$D$10=登録データ!F440,1,0))</f>
        <v/>
      </c>
    </row>
    <row r="441" spans="1:16" x14ac:dyDescent="0.15">
      <c r="A441" s="108"/>
      <c r="B441" s="109"/>
      <c r="C441" s="109"/>
      <c r="D441" s="109"/>
      <c r="E441" s="109"/>
      <c r="F441" s="110"/>
      <c r="G441" s="110"/>
      <c r="H441" s="110"/>
      <c r="I441" s="110"/>
      <c r="J441" s="110"/>
      <c r="P441" s="3" t="str">
        <f>IF(基本情報登録!$D$10="","",IF(基本情報登録!$D$10=登録データ!F441,1,0))</f>
        <v/>
      </c>
    </row>
    <row r="442" spans="1:16" x14ac:dyDescent="0.15">
      <c r="A442" s="108"/>
      <c r="B442" s="109"/>
      <c r="C442" s="109"/>
      <c r="D442" s="109"/>
      <c r="E442" s="109"/>
      <c r="F442" s="110"/>
      <c r="G442" s="110"/>
      <c r="H442" s="110"/>
      <c r="I442" s="110"/>
      <c r="J442" s="110"/>
      <c r="P442" s="3" t="str">
        <f>IF(基本情報登録!$D$10="","",IF(基本情報登録!$D$10=登録データ!F442,1,0))</f>
        <v/>
      </c>
    </row>
    <row r="443" spans="1:16" x14ac:dyDescent="0.15">
      <c r="A443" s="108"/>
      <c r="B443" s="109"/>
      <c r="C443" s="109"/>
      <c r="D443" s="109"/>
      <c r="E443" s="109"/>
      <c r="F443" s="110"/>
      <c r="G443" s="110"/>
      <c r="H443" s="110"/>
      <c r="I443" s="110"/>
      <c r="J443" s="110"/>
      <c r="P443" s="3" t="str">
        <f>IF(基本情報登録!$D$10="","",IF(基本情報登録!$D$10=登録データ!F443,1,0))</f>
        <v/>
      </c>
    </row>
    <row r="444" spans="1:16" x14ac:dyDescent="0.15">
      <c r="A444" s="108"/>
      <c r="B444" s="109"/>
      <c r="C444" s="109"/>
      <c r="D444" s="109"/>
      <c r="E444" s="109"/>
      <c r="F444" s="110"/>
      <c r="G444" s="110"/>
      <c r="H444" s="110"/>
      <c r="I444" s="110"/>
      <c r="J444" s="110"/>
      <c r="P444" s="3" t="str">
        <f>IF(基本情報登録!$D$10="","",IF(基本情報登録!$D$10=登録データ!F444,1,0))</f>
        <v/>
      </c>
    </row>
    <row r="445" spans="1:16" x14ac:dyDescent="0.15">
      <c r="A445" s="108"/>
      <c r="B445" s="109"/>
      <c r="C445" s="109"/>
      <c r="D445" s="109"/>
      <c r="E445" s="109"/>
      <c r="F445" s="110"/>
      <c r="G445" s="110"/>
      <c r="H445" s="110"/>
      <c r="I445" s="110"/>
      <c r="J445" s="110"/>
      <c r="P445" s="3" t="str">
        <f>IF(基本情報登録!$D$10="","",IF(基本情報登録!$D$10=登録データ!F445,1,0))</f>
        <v/>
      </c>
    </row>
    <row r="446" spans="1:16" x14ac:dyDescent="0.15">
      <c r="A446" s="108"/>
      <c r="B446" s="109"/>
      <c r="C446" s="109"/>
      <c r="D446" s="109"/>
      <c r="E446" s="109"/>
      <c r="F446" s="110"/>
      <c r="G446" s="110"/>
      <c r="H446" s="110"/>
      <c r="I446" s="110"/>
      <c r="J446" s="110"/>
      <c r="P446" s="3" t="str">
        <f>IF(基本情報登録!$D$10="","",IF(基本情報登録!$D$10=登録データ!F446,1,0))</f>
        <v/>
      </c>
    </row>
    <row r="447" spans="1:16" x14ac:dyDescent="0.15">
      <c r="A447" s="108"/>
      <c r="B447" s="109"/>
      <c r="C447" s="109"/>
      <c r="D447" s="109"/>
      <c r="E447" s="109"/>
      <c r="F447" s="110"/>
      <c r="G447" s="110"/>
      <c r="H447" s="110"/>
      <c r="I447" s="110"/>
      <c r="J447" s="110"/>
      <c r="P447" s="3" t="str">
        <f>IF(基本情報登録!$D$10="","",IF(基本情報登録!$D$10=登録データ!F447,1,0))</f>
        <v/>
      </c>
    </row>
    <row r="448" spans="1:16" x14ac:dyDescent="0.15">
      <c r="A448" s="108"/>
      <c r="B448" s="109"/>
      <c r="C448" s="109"/>
      <c r="D448" s="109"/>
      <c r="E448" s="109"/>
      <c r="F448" s="110"/>
      <c r="G448" s="110"/>
      <c r="H448" s="110"/>
      <c r="I448" s="110"/>
      <c r="J448" s="110"/>
      <c r="P448" s="3" t="str">
        <f>IF(基本情報登録!$D$10="","",IF(基本情報登録!$D$10=登録データ!F448,1,0))</f>
        <v/>
      </c>
    </row>
    <row r="449" spans="1:16" x14ac:dyDescent="0.15">
      <c r="A449" s="108"/>
      <c r="B449" s="109"/>
      <c r="C449" s="109"/>
      <c r="D449" s="109"/>
      <c r="E449" s="109"/>
      <c r="F449" s="110"/>
      <c r="G449" s="110"/>
      <c r="H449" s="110"/>
      <c r="I449" s="110"/>
      <c r="J449" s="110"/>
      <c r="P449" s="3" t="str">
        <f>IF(基本情報登録!$D$10="","",IF(基本情報登録!$D$10=登録データ!F449,1,0))</f>
        <v/>
      </c>
    </row>
    <row r="450" spans="1:16" x14ac:dyDescent="0.15">
      <c r="A450" s="108"/>
      <c r="B450" s="109"/>
      <c r="C450" s="109"/>
      <c r="D450" s="109"/>
      <c r="E450" s="109"/>
      <c r="F450" s="110"/>
      <c r="G450" s="110"/>
      <c r="H450" s="110"/>
      <c r="I450" s="110"/>
      <c r="J450" s="110"/>
      <c r="P450" s="3" t="str">
        <f>IF(基本情報登録!$D$10="","",IF(基本情報登録!$D$10=登録データ!F450,1,0))</f>
        <v/>
      </c>
    </row>
    <row r="451" spans="1:16" x14ac:dyDescent="0.15">
      <c r="A451" s="108"/>
      <c r="B451" s="109"/>
      <c r="C451" s="109"/>
      <c r="D451" s="109"/>
      <c r="E451" s="109"/>
      <c r="F451" s="110"/>
      <c r="G451" s="110"/>
      <c r="H451" s="110"/>
      <c r="I451" s="110"/>
      <c r="J451" s="110"/>
      <c r="P451" s="3" t="str">
        <f>IF(基本情報登録!$D$10="","",IF(基本情報登録!$D$10=登録データ!F451,1,0))</f>
        <v/>
      </c>
    </row>
    <row r="452" spans="1:16" x14ac:dyDescent="0.15">
      <c r="A452" s="108"/>
      <c r="B452" s="109"/>
      <c r="C452" s="109"/>
      <c r="D452" s="109"/>
      <c r="E452" s="109"/>
      <c r="F452" s="110"/>
      <c r="G452" s="110"/>
      <c r="H452" s="110"/>
      <c r="I452" s="110"/>
      <c r="J452" s="110"/>
      <c r="P452" s="3" t="str">
        <f>IF(基本情報登録!$D$10="","",IF(基本情報登録!$D$10=登録データ!F452,1,0))</f>
        <v/>
      </c>
    </row>
    <row r="453" spans="1:16" x14ac:dyDescent="0.15">
      <c r="A453" s="108"/>
      <c r="B453" s="109"/>
      <c r="C453" s="109"/>
      <c r="D453" s="109"/>
      <c r="E453" s="109"/>
      <c r="F453" s="110"/>
      <c r="G453" s="110"/>
      <c r="H453" s="110"/>
      <c r="I453" s="110"/>
      <c r="J453" s="110"/>
      <c r="P453" s="3" t="str">
        <f>IF(基本情報登録!$D$10="","",IF(基本情報登録!$D$10=登録データ!F453,1,0))</f>
        <v/>
      </c>
    </row>
    <row r="454" spans="1:16" x14ac:dyDescent="0.15">
      <c r="A454" s="108"/>
      <c r="B454" s="109"/>
      <c r="C454" s="109"/>
      <c r="D454" s="109"/>
      <c r="E454" s="109"/>
      <c r="F454" s="110"/>
      <c r="G454" s="110"/>
      <c r="H454" s="110"/>
      <c r="I454" s="110"/>
      <c r="J454" s="110"/>
      <c r="P454" s="3" t="str">
        <f>IF(基本情報登録!$D$10="","",IF(基本情報登録!$D$10=登録データ!F454,1,0))</f>
        <v/>
      </c>
    </row>
    <row r="455" spans="1:16" x14ac:dyDescent="0.15">
      <c r="A455" s="108"/>
      <c r="B455" s="109"/>
      <c r="C455" s="109"/>
      <c r="D455" s="109"/>
      <c r="E455" s="109"/>
      <c r="F455" s="110"/>
      <c r="G455" s="110"/>
      <c r="H455" s="110"/>
      <c r="I455" s="110"/>
      <c r="J455" s="110"/>
      <c r="P455" s="3" t="str">
        <f>IF(基本情報登録!$D$10="","",IF(基本情報登録!$D$10=登録データ!F455,1,0))</f>
        <v/>
      </c>
    </row>
    <row r="456" spans="1:16" x14ac:dyDescent="0.15">
      <c r="A456" s="108"/>
      <c r="B456" s="109"/>
      <c r="C456" s="109"/>
      <c r="D456" s="109"/>
      <c r="E456" s="109"/>
      <c r="F456" s="110"/>
      <c r="G456" s="110"/>
      <c r="H456" s="110"/>
      <c r="I456" s="110"/>
      <c r="J456" s="110"/>
      <c r="P456" s="3" t="str">
        <f>IF(基本情報登録!$D$10="","",IF(基本情報登録!$D$10=登録データ!F456,1,0))</f>
        <v/>
      </c>
    </row>
    <row r="457" spans="1:16" x14ac:dyDescent="0.15">
      <c r="A457" s="108"/>
      <c r="B457" s="109"/>
      <c r="C457" s="109"/>
      <c r="D457" s="109"/>
      <c r="E457" s="109"/>
      <c r="F457" s="110"/>
      <c r="G457" s="110"/>
      <c r="H457" s="110"/>
      <c r="I457" s="110"/>
      <c r="J457" s="110"/>
      <c r="P457" s="3" t="str">
        <f>IF(基本情報登録!$D$10="","",IF(基本情報登録!$D$10=登録データ!F457,1,0))</f>
        <v/>
      </c>
    </row>
    <row r="458" spans="1:16" x14ac:dyDescent="0.15">
      <c r="A458" s="108"/>
      <c r="B458" s="109"/>
      <c r="C458" s="109"/>
      <c r="D458" s="109"/>
      <c r="E458" s="109"/>
      <c r="F458" s="110"/>
      <c r="G458" s="110"/>
      <c r="H458" s="110"/>
      <c r="I458" s="110"/>
      <c r="J458" s="110"/>
      <c r="P458" s="3" t="str">
        <f>IF(基本情報登録!$D$10="","",IF(基本情報登録!$D$10=登録データ!F458,1,0))</f>
        <v/>
      </c>
    </row>
    <row r="459" spans="1:16" x14ac:dyDescent="0.15">
      <c r="A459" s="108"/>
      <c r="B459" s="109"/>
      <c r="C459" s="109"/>
      <c r="D459" s="109"/>
      <c r="E459" s="109"/>
      <c r="F459" s="110"/>
      <c r="G459" s="110"/>
      <c r="H459" s="110"/>
      <c r="I459" s="110"/>
      <c r="J459" s="110"/>
      <c r="P459" s="3" t="str">
        <f>IF(基本情報登録!$D$10="","",IF(基本情報登録!$D$10=登録データ!F459,1,0))</f>
        <v/>
      </c>
    </row>
    <row r="460" spans="1:16" x14ac:dyDescent="0.15">
      <c r="A460" s="108"/>
      <c r="B460" s="109"/>
      <c r="C460" s="109"/>
      <c r="D460" s="109"/>
      <c r="E460" s="109"/>
      <c r="F460" s="110"/>
      <c r="G460" s="110"/>
      <c r="H460" s="110"/>
      <c r="I460" s="110"/>
      <c r="J460" s="110"/>
      <c r="P460" s="3" t="str">
        <f>IF(基本情報登録!$D$10="","",IF(基本情報登録!$D$10=登録データ!F460,1,0))</f>
        <v/>
      </c>
    </row>
    <row r="461" spans="1:16" x14ac:dyDescent="0.15">
      <c r="A461" s="108"/>
      <c r="B461" s="109"/>
      <c r="C461" s="109"/>
      <c r="D461" s="109"/>
      <c r="E461" s="109"/>
      <c r="F461" s="110"/>
      <c r="G461" s="110"/>
      <c r="H461" s="110"/>
      <c r="I461" s="110"/>
      <c r="J461" s="110"/>
      <c r="P461" s="3" t="str">
        <f>IF(基本情報登録!$D$10="","",IF(基本情報登録!$D$10=登録データ!F461,1,0))</f>
        <v/>
      </c>
    </row>
    <row r="462" spans="1:16" x14ac:dyDescent="0.15">
      <c r="A462" s="108"/>
      <c r="B462" s="109"/>
      <c r="C462" s="109"/>
      <c r="D462" s="109"/>
      <c r="E462" s="109"/>
      <c r="F462" s="110"/>
      <c r="G462" s="110"/>
      <c r="H462" s="110"/>
      <c r="I462" s="110"/>
      <c r="J462" s="110"/>
      <c r="P462" s="3" t="str">
        <f>IF(基本情報登録!$D$10="","",IF(基本情報登録!$D$10=登録データ!F462,1,0))</f>
        <v/>
      </c>
    </row>
    <row r="463" spans="1:16" x14ac:dyDescent="0.15">
      <c r="A463" s="108"/>
      <c r="B463" s="109"/>
      <c r="C463" s="109"/>
      <c r="D463" s="109"/>
      <c r="E463" s="109"/>
      <c r="F463" s="110"/>
      <c r="G463" s="110"/>
      <c r="H463" s="110"/>
      <c r="I463" s="110"/>
      <c r="J463" s="110"/>
      <c r="P463" s="3" t="str">
        <f>IF(基本情報登録!$D$10="","",IF(基本情報登録!$D$10=登録データ!F463,1,0))</f>
        <v/>
      </c>
    </row>
    <row r="464" spans="1:16" x14ac:dyDescent="0.15">
      <c r="A464" s="108"/>
      <c r="B464" s="109"/>
      <c r="C464" s="109"/>
      <c r="D464" s="109"/>
      <c r="E464" s="109"/>
      <c r="F464" s="110"/>
      <c r="G464" s="110"/>
      <c r="H464" s="110"/>
      <c r="I464" s="110"/>
      <c r="J464" s="110"/>
      <c r="P464" s="3" t="str">
        <f>IF(基本情報登録!$D$10="","",IF(基本情報登録!$D$10=登録データ!F464,1,0))</f>
        <v/>
      </c>
    </row>
    <row r="465" spans="1:16" x14ac:dyDescent="0.15">
      <c r="A465" s="108"/>
      <c r="B465" s="109"/>
      <c r="C465" s="109"/>
      <c r="D465" s="109"/>
      <c r="E465" s="109"/>
      <c r="F465" s="110"/>
      <c r="G465" s="110"/>
      <c r="H465" s="110"/>
      <c r="I465" s="110"/>
      <c r="J465" s="110"/>
      <c r="P465" s="3" t="str">
        <f>IF(基本情報登録!$D$10="","",IF(基本情報登録!$D$10=登録データ!F465,1,0))</f>
        <v/>
      </c>
    </row>
    <row r="466" spans="1:16" x14ac:dyDescent="0.15">
      <c r="A466" s="108"/>
      <c r="B466" s="109"/>
      <c r="C466" s="109"/>
      <c r="D466" s="109"/>
      <c r="E466" s="109"/>
      <c r="F466" s="110"/>
      <c r="G466" s="110"/>
      <c r="H466" s="110"/>
      <c r="I466" s="110"/>
      <c r="J466" s="110"/>
      <c r="P466" s="3" t="str">
        <f>IF(基本情報登録!$D$10="","",IF(基本情報登録!$D$10=登録データ!F466,1,0))</f>
        <v/>
      </c>
    </row>
    <row r="467" spans="1:16" x14ac:dyDescent="0.15">
      <c r="A467" s="108"/>
      <c r="B467" s="109"/>
      <c r="C467" s="109"/>
      <c r="D467" s="109"/>
      <c r="E467" s="109"/>
      <c r="F467" s="110"/>
      <c r="G467" s="110"/>
      <c r="H467" s="110"/>
      <c r="I467" s="110"/>
      <c r="J467" s="110"/>
      <c r="P467" s="3" t="str">
        <f>IF(基本情報登録!$D$10="","",IF(基本情報登録!$D$10=登録データ!F467,1,0))</f>
        <v/>
      </c>
    </row>
    <row r="468" spans="1:16" x14ac:dyDescent="0.15">
      <c r="A468" s="108"/>
      <c r="B468" s="109"/>
      <c r="C468" s="109"/>
      <c r="D468" s="109"/>
      <c r="E468" s="109"/>
      <c r="F468" s="110"/>
      <c r="G468" s="110"/>
      <c r="H468" s="110"/>
      <c r="I468" s="110"/>
      <c r="J468" s="110"/>
      <c r="P468" s="3" t="str">
        <f>IF(基本情報登録!$D$10="","",IF(基本情報登録!$D$10=登録データ!F468,1,0))</f>
        <v/>
      </c>
    </row>
    <row r="469" spans="1:16" x14ac:dyDescent="0.15">
      <c r="A469" s="108"/>
      <c r="B469" s="109"/>
      <c r="C469" s="109"/>
      <c r="D469" s="109"/>
      <c r="E469" s="109"/>
      <c r="F469" s="110"/>
      <c r="G469" s="110"/>
      <c r="H469" s="110"/>
      <c r="I469" s="110"/>
      <c r="J469" s="110"/>
      <c r="P469" s="3" t="str">
        <f>IF(基本情報登録!$D$10="","",IF(基本情報登録!$D$10=登録データ!F469,1,0))</f>
        <v/>
      </c>
    </row>
    <row r="470" spans="1:16" x14ac:dyDescent="0.15">
      <c r="A470" s="108"/>
      <c r="B470" s="109"/>
      <c r="C470" s="109"/>
      <c r="D470" s="109"/>
      <c r="E470" s="109"/>
      <c r="F470" s="110"/>
      <c r="G470" s="110"/>
      <c r="H470" s="110"/>
      <c r="I470" s="110"/>
      <c r="J470" s="110"/>
      <c r="P470" s="3" t="str">
        <f>IF(基本情報登録!$D$10="","",IF(基本情報登録!$D$10=登録データ!F470,1,0))</f>
        <v/>
      </c>
    </row>
    <row r="471" spans="1:16" x14ac:dyDescent="0.15">
      <c r="A471" s="108"/>
      <c r="B471" s="109"/>
      <c r="C471" s="109"/>
      <c r="D471" s="109"/>
      <c r="E471" s="109"/>
      <c r="F471" s="110"/>
      <c r="G471" s="110"/>
      <c r="H471" s="110"/>
      <c r="I471" s="110"/>
      <c r="J471" s="110"/>
      <c r="P471" s="3" t="str">
        <f>IF(基本情報登録!$D$10="","",IF(基本情報登録!$D$10=登録データ!F471,1,0))</f>
        <v/>
      </c>
    </row>
    <row r="472" spans="1:16" x14ac:dyDescent="0.15">
      <c r="A472" s="108"/>
      <c r="B472" s="109"/>
      <c r="C472" s="109"/>
      <c r="D472" s="109"/>
      <c r="E472" s="109"/>
      <c r="F472" s="110"/>
      <c r="G472" s="110"/>
      <c r="H472" s="110"/>
      <c r="I472" s="110"/>
      <c r="J472" s="110"/>
      <c r="P472" s="3" t="str">
        <f>IF(基本情報登録!$D$10="","",IF(基本情報登録!$D$10=登録データ!F472,1,0))</f>
        <v/>
      </c>
    </row>
    <row r="473" spans="1:16" x14ac:dyDescent="0.15">
      <c r="A473" s="108"/>
      <c r="B473" s="109"/>
      <c r="C473" s="109"/>
      <c r="D473" s="109"/>
      <c r="E473" s="109"/>
      <c r="F473" s="110"/>
      <c r="G473" s="110"/>
      <c r="H473" s="110"/>
      <c r="I473" s="110"/>
      <c r="J473" s="110"/>
      <c r="P473" s="3" t="str">
        <f>IF(基本情報登録!$D$10="","",IF(基本情報登録!$D$10=登録データ!F473,1,0))</f>
        <v/>
      </c>
    </row>
    <row r="474" spans="1:16" x14ac:dyDescent="0.15">
      <c r="A474" s="108"/>
      <c r="B474" s="109"/>
      <c r="C474" s="109"/>
      <c r="D474" s="109"/>
      <c r="E474" s="109"/>
      <c r="F474" s="110"/>
      <c r="G474" s="110"/>
      <c r="H474" s="110"/>
      <c r="I474" s="110"/>
      <c r="J474" s="110"/>
      <c r="P474" s="3" t="str">
        <f>IF(基本情報登録!$D$10="","",IF(基本情報登録!$D$10=登録データ!F474,1,0))</f>
        <v/>
      </c>
    </row>
    <row r="475" spans="1:16" x14ac:dyDescent="0.15">
      <c r="A475" s="108"/>
      <c r="B475" s="109"/>
      <c r="C475" s="109"/>
      <c r="D475" s="109"/>
      <c r="E475" s="109"/>
      <c r="F475" s="110"/>
      <c r="G475" s="110"/>
      <c r="H475" s="110"/>
      <c r="I475" s="110"/>
      <c r="J475" s="110"/>
      <c r="P475" s="3" t="str">
        <f>IF(基本情報登録!$D$10="","",IF(基本情報登録!$D$10=登録データ!F475,1,0))</f>
        <v/>
      </c>
    </row>
    <row r="476" spans="1:16" x14ac:dyDescent="0.15">
      <c r="A476" s="108"/>
      <c r="B476" s="109"/>
      <c r="C476" s="109"/>
      <c r="D476" s="109"/>
      <c r="E476" s="109"/>
      <c r="F476" s="110"/>
      <c r="G476" s="110"/>
      <c r="H476" s="110"/>
      <c r="I476" s="110"/>
      <c r="J476" s="110"/>
      <c r="P476" s="3" t="str">
        <f>IF(基本情報登録!$D$10="","",IF(基本情報登録!$D$10=登録データ!F476,1,0))</f>
        <v/>
      </c>
    </row>
    <row r="477" spans="1:16" x14ac:dyDescent="0.15">
      <c r="A477" s="108"/>
      <c r="B477" s="109"/>
      <c r="C477" s="109"/>
      <c r="D477" s="109"/>
      <c r="E477" s="109"/>
      <c r="F477" s="110"/>
      <c r="G477" s="110"/>
      <c r="H477" s="110"/>
      <c r="I477" s="110"/>
      <c r="J477" s="110"/>
      <c r="P477" s="3" t="str">
        <f>IF(基本情報登録!$D$10="","",IF(基本情報登録!$D$10=登録データ!F477,1,0))</f>
        <v/>
      </c>
    </row>
    <row r="478" spans="1:16" x14ac:dyDescent="0.15">
      <c r="A478" s="108"/>
      <c r="B478" s="109"/>
      <c r="C478" s="109"/>
      <c r="D478" s="109"/>
      <c r="E478" s="109"/>
      <c r="F478" s="110"/>
      <c r="G478" s="110"/>
      <c r="H478" s="110"/>
      <c r="I478" s="110"/>
      <c r="J478" s="110"/>
      <c r="P478" s="3" t="str">
        <f>IF(基本情報登録!$D$10="","",IF(基本情報登録!$D$10=登録データ!F478,1,0))</f>
        <v/>
      </c>
    </row>
    <row r="479" spans="1:16" x14ac:dyDescent="0.15">
      <c r="A479" s="108"/>
      <c r="B479" s="109"/>
      <c r="C479" s="109"/>
      <c r="D479" s="109"/>
      <c r="E479" s="109"/>
      <c r="F479" s="110"/>
      <c r="G479" s="110"/>
      <c r="H479" s="110"/>
      <c r="I479" s="110"/>
      <c r="J479" s="110"/>
      <c r="P479" s="3" t="str">
        <f>IF(基本情報登録!$D$10="","",IF(基本情報登録!$D$10=登録データ!F479,1,0))</f>
        <v/>
      </c>
    </row>
    <row r="480" spans="1:16" x14ac:dyDescent="0.15">
      <c r="A480" s="108"/>
      <c r="B480" s="109"/>
      <c r="C480" s="109"/>
      <c r="D480" s="109"/>
      <c r="E480" s="109"/>
      <c r="F480" s="110"/>
      <c r="G480" s="110"/>
      <c r="H480" s="110"/>
      <c r="I480" s="110"/>
      <c r="J480" s="110"/>
      <c r="P480" s="3" t="str">
        <f>IF(基本情報登録!$D$10="","",IF(基本情報登録!$D$10=登録データ!F480,1,0))</f>
        <v/>
      </c>
    </row>
    <row r="481" spans="1:16" x14ac:dyDescent="0.15">
      <c r="A481" s="108"/>
      <c r="B481" s="109"/>
      <c r="C481" s="109"/>
      <c r="D481" s="109"/>
      <c r="E481" s="109"/>
      <c r="F481" s="110"/>
      <c r="G481" s="110"/>
      <c r="H481" s="110"/>
      <c r="I481" s="110"/>
      <c r="J481" s="110"/>
      <c r="P481" s="3" t="str">
        <f>IF(基本情報登録!$D$10="","",IF(基本情報登録!$D$10=登録データ!F481,1,0))</f>
        <v/>
      </c>
    </row>
    <row r="482" spans="1:16" x14ac:dyDescent="0.15">
      <c r="A482" s="108"/>
      <c r="B482" s="109"/>
      <c r="C482" s="109"/>
      <c r="D482" s="109"/>
      <c r="E482" s="109"/>
      <c r="F482" s="110"/>
      <c r="G482" s="110"/>
      <c r="H482" s="110"/>
      <c r="I482" s="110"/>
      <c r="J482" s="110"/>
      <c r="P482" s="3" t="str">
        <f>IF(基本情報登録!$D$10="","",IF(基本情報登録!$D$10=登録データ!F482,1,0))</f>
        <v/>
      </c>
    </row>
    <row r="483" spans="1:16" x14ac:dyDescent="0.15">
      <c r="A483" s="108"/>
      <c r="B483" s="109"/>
      <c r="C483" s="109"/>
      <c r="D483" s="109"/>
      <c r="E483" s="109"/>
      <c r="F483" s="110"/>
      <c r="G483" s="110"/>
      <c r="H483" s="110"/>
      <c r="I483" s="110"/>
      <c r="J483" s="110"/>
      <c r="P483" s="3" t="str">
        <f>IF(基本情報登録!$D$10="","",IF(基本情報登録!$D$10=登録データ!F483,1,0))</f>
        <v/>
      </c>
    </row>
    <row r="484" spans="1:16" x14ac:dyDescent="0.15">
      <c r="A484" s="108"/>
      <c r="B484" s="109"/>
      <c r="C484" s="109"/>
      <c r="D484" s="109"/>
      <c r="E484" s="109"/>
      <c r="F484" s="110"/>
      <c r="G484" s="110"/>
      <c r="H484" s="110"/>
      <c r="I484" s="110"/>
      <c r="J484" s="110"/>
      <c r="P484" s="3" t="str">
        <f>IF(基本情報登録!$D$10="","",IF(基本情報登録!$D$10=登録データ!F484,1,0))</f>
        <v/>
      </c>
    </row>
    <row r="485" spans="1:16" x14ac:dyDescent="0.15">
      <c r="A485" s="108"/>
      <c r="B485" s="109"/>
      <c r="C485" s="109"/>
      <c r="D485" s="109"/>
      <c r="E485" s="109"/>
      <c r="F485" s="110"/>
      <c r="G485" s="110"/>
      <c r="H485" s="110"/>
      <c r="I485" s="110"/>
      <c r="J485" s="110"/>
      <c r="P485" s="3" t="str">
        <f>IF(基本情報登録!$D$10="","",IF(基本情報登録!$D$10=登録データ!F485,1,0))</f>
        <v/>
      </c>
    </row>
    <row r="486" spans="1:16" x14ac:dyDescent="0.15">
      <c r="A486" s="108"/>
      <c r="B486" s="109"/>
      <c r="C486" s="109"/>
      <c r="D486" s="109"/>
      <c r="E486" s="109"/>
      <c r="F486" s="110"/>
      <c r="G486" s="110"/>
      <c r="H486" s="110"/>
      <c r="I486" s="110"/>
      <c r="J486" s="110"/>
      <c r="P486" s="3" t="str">
        <f>IF(基本情報登録!$D$10="","",IF(基本情報登録!$D$10=登録データ!F486,1,0))</f>
        <v/>
      </c>
    </row>
    <row r="487" spans="1:16" x14ac:dyDescent="0.15">
      <c r="A487" s="108"/>
      <c r="B487" s="109"/>
      <c r="C487" s="109"/>
      <c r="D487" s="109"/>
      <c r="E487" s="109"/>
      <c r="F487" s="110"/>
      <c r="G487" s="110"/>
      <c r="H487" s="110"/>
      <c r="I487" s="110"/>
      <c r="J487" s="110"/>
      <c r="P487" s="3" t="str">
        <f>IF(基本情報登録!$D$10="","",IF(基本情報登録!$D$10=登録データ!F487,1,0))</f>
        <v/>
      </c>
    </row>
    <row r="488" spans="1:16" x14ac:dyDescent="0.15">
      <c r="A488" s="108"/>
      <c r="B488" s="109"/>
      <c r="C488" s="109"/>
      <c r="D488" s="109"/>
      <c r="E488" s="109"/>
      <c r="F488" s="110"/>
      <c r="G488" s="110"/>
      <c r="H488" s="110"/>
      <c r="I488" s="110"/>
      <c r="J488" s="110"/>
      <c r="P488" s="3" t="str">
        <f>IF(基本情報登録!$D$10="","",IF(基本情報登録!$D$10=登録データ!F488,1,0))</f>
        <v/>
      </c>
    </row>
    <row r="489" spans="1:16" x14ac:dyDescent="0.15">
      <c r="A489" s="108"/>
      <c r="B489" s="109"/>
      <c r="C489" s="109"/>
      <c r="D489" s="109"/>
      <c r="E489" s="109"/>
      <c r="F489" s="110"/>
      <c r="G489" s="110"/>
      <c r="H489" s="110"/>
      <c r="I489" s="110"/>
      <c r="J489" s="110"/>
      <c r="P489" s="3" t="str">
        <f>IF(基本情報登録!$D$10="","",IF(基本情報登録!$D$10=登録データ!F489,1,0))</f>
        <v/>
      </c>
    </row>
    <row r="490" spans="1:16" x14ac:dyDescent="0.15">
      <c r="A490" s="108"/>
      <c r="B490" s="109"/>
      <c r="C490" s="109"/>
      <c r="D490" s="109"/>
      <c r="E490" s="109"/>
      <c r="F490" s="110"/>
      <c r="G490" s="110"/>
      <c r="H490" s="110"/>
      <c r="I490" s="110"/>
      <c r="J490" s="110"/>
      <c r="P490" s="3" t="str">
        <f>IF(基本情報登録!$D$10="","",IF(基本情報登録!$D$10=登録データ!F490,1,0))</f>
        <v/>
      </c>
    </row>
    <row r="491" spans="1:16" x14ac:dyDescent="0.15">
      <c r="A491" s="108"/>
      <c r="B491" s="109"/>
      <c r="C491" s="109"/>
      <c r="D491" s="109"/>
      <c r="E491" s="109"/>
      <c r="F491" s="110"/>
      <c r="G491" s="110"/>
      <c r="H491" s="110"/>
      <c r="I491" s="110"/>
      <c r="J491" s="110"/>
      <c r="P491" s="3" t="str">
        <f>IF(基本情報登録!$D$10="","",IF(基本情報登録!$D$10=登録データ!F491,1,0))</f>
        <v/>
      </c>
    </row>
    <row r="492" spans="1:16" x14ac:dyDescent="0.15">
      <c r="A492" s="108"/>
      <c r="B492" s="109"/>
      <c r="C492" s="109"/>
      <c r="D492" s="109"/>
      <c r="E492" s="109"/>
      <c r="F492" s="110"/>
      <c r="G492" s="110"/>
      <c r="H492" s="110"/>
      <c r="I492" s="110"/>
      <c r="J492" s="110"/>
      <c r="P492" s="3" t="str">
        <f>IF(基本情報登録!$D$10="","",IF(基本情報登録!$D$10=登録データ!F492,1,0))</f>
        <v/>
      </c>
    </row>
    <row r="493" spans="1:16" x14ac:dyDescent="0.15">
      <c r="A493" s="108"/>
      <c r="B493" s="109"/>
      <c r="C493" s="109"/>
      <c r="D493" s="109"/>
      <c r="E493" s="109"/>
      <c r="F493" s="110"/>
      <c r="G493" s="110"/>
      <c r="H493" s="110"/>
      <c r="I493" s="110"/>
      <c r="J493" s="110"/>
      <c r="P493" s="3" t="str">
        <f>IF(基本情報登録!$D$10="","",IF(基本情報登録!$D$10=登録データ!F493,1,0))</f>
        <v/>
      </c>
    </row>
    <row r="494" spans="1:16" x14ac:dyDescent="0.15">
      <c r="A494" s="108"/>
      <c r="B494" s="109"/>
      <c r="C494" s="109"/>
      <c r="D494" s="109"/>
      <c r="E494" s="109"/>
      <c r="F494" s="110"/>
      <c r="G494" s="110"/>
      <c r="H494" s="110"/>
      <c r="I494" s="110"/>
      <c r="J494" s="110"/>
      <c r="P494" s="3" t="str">
        <f>IF(基本情報登録!$D$10="","",IF(基本情報登録!$D$10=登録データ!F494,1,0))</f>
        <v/>
      </c>
    </row>
    <row r="495" spans="1:16" x14ac:dyDescent="0.15">
      <c r="A495" s="108"/>
      <c r="B495" s="109"/>
      <c r="C495" s="109"/>
      <c r="D495" s="109"/>
      <c r="E495" s="109"/>
      <c r="F495" s="110"/>
      <c r="G495" s="110"/>
      <c r="H495" s="110"/>
      <c r="I495" s="110"/>
      <c r="J495" s="110"/>
      <c r="P495" s="3" t="str">
        <f>IF(基本情報登録!$D$10="","",IF(基本情報登録!$D$10=登録データ!F495,1,0))</f>
        <v/>
      </c>
    </row>
    <row r="496" spans="1:16" x14ac:dyDescent="0.15">
      <c r="A496" s="108"/>
      <c r="B496" s="109"/>
      <c r="C496" s="109"/>
      <c r="D496" s="109"/>
      <c r="E496" s="109"/>
      <c r="F496" s="110"/>
      <c r="G496" s="110"/>
      <c r="H496" s="110"/>
      <c r="I496" s="110"/>
      <c r="J496" s="110"/>
      <c r="P496" s="3" t="str">
        <f>IF(基本情報登録!$D$10="","",IF(基本情報登録!$D$10=登録データ!F496,1,0))</f>
        <v/>
      </c>
    </row>
    <row r="497" spans="1:16" x14ac:dyDescent="0.15">
      <c r="A497" s="108"/>
      <c r="B497" s="109"/>
      <c r="C497" s="109"/>
      <c r="D497" s="109"/>
      <c r="E497" s="109"/>
      <c r="F497" s="110"/>
      <c r="G497" s="110"/>
      <c r="H497" s="110"/>
      <c r="I497" s="110"/>
      <c r="J497" s="110"/>
      <c r="P497" s="3" t="str">
        <f>IF(基本情報登録!$D$10="","",IF(基本情報登録!$D$10=登録データ!F497,1,0))</f>
        <v/>
      </c>
    </row>
    <row r="498" spans="1:16" x14ac:dyDescent="0.15">
      <c r="A498" s="108"/>
      <c r="B498" s="109"/>
      <c r="C498" s="109"/>
      <c r="D498" s="109"/>
      <c r="E498" s="109"/>
      <c r="F498" s="110"/>
      <c r="G498" s="110"/>
      <c r="H498" s="110"/>
      <c r="I498" s="110"/>
      <c r="J498" s="110"/>
      <c r="P498" s="3" t="str">
        <f>IF(基本情報登録!$D$10="","",IF(基本情報登録!$D$10=登録データ!F498,1,0))</f>
        <v/>
      </c>
    </row>
    <row r="499" spans="1:16" x14ac:dyDescent="0.15">
      <c r="A499" s="108"/>
      <c r="B499" s="109"/>
      <c r="C499" s="109"/>
      <c r="D499" s="109"/>
      <c r="E499" s="109"/>
      <c r="F499" s="110"/>
      <c r="G499" s="110"/>
      <c r="H499" s="110"/>
      <c r="I499" s="110"/>
      <c r="J499" s="110"/>
      <c r="P499" s="3" t="str">
        <f>IF(基本情報登録!$D$10="","",IF(基本情報登録!$D$10=登録データ!F499,1,0))</f>
        <v/>
      </c>
    </row>
    <row r="500" spans="1:16" x14ac:dyDescent="0.15">
      <c r="A500" s="108"/>
      <c r="B500" s="109"/>
      <c r="C500" s="109"/>
      <c r="D500" s="109"/>
      <c r="E500" s="109"/>
      <c r="F500" s="110"/>
      <c r="G500" s="110"/>
      <c r="H500" s="110"/>
      <c r="I500" s="110"/>
      <c r="J500" s="110"/>
      <c r="P500" s="3" t="str">
        <f>IF(基本情報登録!$D$10="","",IF(基本情報登録!$D$10=登録データ!F500,1,0))</f>
        <v/>
      </c>
    </row>
    <row r="501" spans="1:16" x14ac:dyDescent="0.15">
      <c r="A501" s="108"/>
      <c r="B501" s="109"/>
      <c r="C501" s="109"/>
      <c r="D501" s="109"/>
      <c r="E501" s="109"/>
      <c r="F501" s="110"/>
      <c r="G501" s="110"/>
      <c r="H501" s="110"/>
      <c r="I501" s="110"/>
      <c r="J501" s="110"/>
      <c r="P501" s="3" t="str">
        <f>IF(基本情報登録!$D$10="","",IF(基本情報登録!$D$10=登録データ!F501,1,0))</f>
        <v/>
      </c>
    </row>
    <row r="502" spans="1:16" x14ac:dyDescent="0.15">
      <c r="A502" s="108"/>
      <c r="B502" s="109"/>
      <c r="C502" s="109"/>
      <c r="D502" s="109"/>
      <c r="E502" s="109"/>
      <c r="F502" s="110"/>
      <c r="G502" s="110"/>
      <c r="H502" s="110"/>
      <c r="I502" s="110"/>
      <c r="J502" s="110"/>
      <c r="P502" s="3" t="str">
        <f>IF(基本情報登録!$D$10="","",IF(基本情報登録!$D$10=登録データ!F502,1,0))</f>
        <v/>
      </c>
    </row>
    <row r="503" spans="1:16" x14ac:dyDescent="0.15">
      <c r="A503" s="108"/>
      <c r="B503" s="109"/>
      <c r="C503" s="109"/>
      <c r="D503" s="109"/>
      <c r="E503" s="109"/>
      <c r="F503" s="110"/>
      <c r="G503" s="110"/>
      <c r="H503" s="110"/>
      <c r="I503" s="110"/>
      <c r="J503" s="110"/>
      <c r="P503" s="3" t="str">
        <f>IF(基本情報登録!$D$10="","",IF(基本情報登録!$D$10=登録データ!F503,1,0))</f>
        <v/>
      </c>
    </row>
    <row r="504" spans="1:16" x14ac:dyDescent="0.15">
      <c r="A504" s="108"/>
      <c r="B504" s="109"/>
      <c r="C504" s="109"/>
      <c r="D504" s="109"/>
      <c r="E504" s="109"/>
      <c r="F504" s="110"/>
      <c r="G504" s="110"/>
      <c r="H504" s="110"/>
      <c r="I504" s="110"/>
      <c r="J504" s="110"/>
      <c r="P504" s="3" t="str">
        <f>IF(基本情報登録!$D$10="","",IF(基本情報登録!$D$10=登録データ!F504,1,0))</f>
        <v/>
      </c>
    </row>
    <row r="505" spans="1:16" x14ac:dyDescent="0.15">
      <c r="A505" s="108"/>
      <c r="B505" s="109"/>
      <c r="C505" s="109"/>
      <c r="D505" s="109"/>
      <c r="E505" s="109"/>
      <c r="F505" s="110"/>
      <c r="G505" s="110"/>
      <c r="H505" s="110"/>
      <c r="I505" s="110"/>
      <c r="J505" s="110"/>
      <c r="P505" s="3" t="str">
        <f>IF(基本情報登録!$D$10="","",IF(基本情報登録!$D$10=登録データ!F505,1,0))</f>
        <v/>
      </c>
    </row>
    <row r="506" spans="1:16" x14ac:dyDescent="0.15">
      <c r="A506" s="108"/>
      <c r="B506" s="109"/>
      <c r="C506" s="109"/>
      <c r="D506" s="109"/>
      <c r="E506" s="109"/>
      <c r="F506" s="110"/>
      <c r="G506" s="110"/>
      <c r="H506" s="110"/>
      <c r="I506" s="110"/>
      <c r="J506" s="110"/>
      <c r="P506" s="3" t="str">
        <f>IF(基本情報登録!$D$10="","",IF(基本情報登録!$D$10=登録データ!F506,1,0))</f>
        <v/>
      </c>
    </row>
    <row r="507" spans="1:16" x14ac:dyDescent="0.15">
      <c r="A507" s="108"/>
      <c r="B507" s="109"/>
      <c r="C507" s="109"/>
      <c r="D507" s="109"/>
      <c r="E507" s="109"/>
      <c r="F507" s="110"/>
      <c r="G507" s="110"/>
      <c r="H507" s="110"/>
      <c r="I507" s="110"/>
      <c r="J507" s="110"/>
      <c r="P507" s="3" t="str">
        <f>IF(基本情報登録!$D$10="","",IF(基本情報登録!$D$10=登録データ!F507,1,0))</f>
        <v/>
      </c>
    </row>
    <row r="508" spans="1:16" x14ac:dyDescent="0.15">
      <c r="A508" s="108"/>
      <c r="B508" s="109"/>
      <c r="C508" s="109"/>
      <c r="D508" s="109"/>
      <c r="E508" s="109"/>
      <c r="F508" s="110"/>
      <c r="G508" s="110"/>
      <c r="H508" s="110"/>
      <c r="I508" s="110"/>
      <c r="J508" s="110"/>
      <c r="P508" s="3" t="str">
        <f>IF(基本情報登録!$D$10="","",IF(基本情報登録!$D$10=登録データ!F508,1,0))</f>
        <v/>
      </c>
    </row>
    <row r="509" spans="1:16" x14ac:dyDescent="0.15">
      <c r="A509" s="108"/>
      <c r="B509" s="109"/>
      <c r="C509" s="109"/>
      <c r="D509" s="109"/>
      <c r="E509" s="109"/>
      <c r="F509" s="110"/>
      <c r="G509" s="110"/>
      <c r="H509" s="110"/>
      <c r="I509" s="110"/>
      <c r="J509" s="110"/>
      <c r="P509" s="3" t="str">
        <f>IF(基本情報登録!$D$10="","",IF(基本情報登録!$D$10=登録データ!F509,1,0))</f>
        <v/>
      </c>
    </row>
    <row r="510" spans="1:16" x14ac:dyDescent="0.15">
      <c r="A510" s="108"/>
      <c r="B510" s="109"/>
      <c r="C510" s="109"/>
      <c r="D510" s="109"/>
      <c r="E510" s="109"/>
      <c r="F510" s="110"/>
      <c r="G510" s="110"/>
      <c r="H510" s="110"/>
      <c r="I510" s="110"/>
      <c r="J510" s="110"/>
      <c r="P510" s="3" t="str">
        <f>IF(基本情報登録!$D$10="","",IF(基本情報登録!$D$10=登録データ!F510,1,0))</f>
        <v/>
      </c>
    </row>
    <row r="511" spans="1:16" x14ac:dyDescent="0.15">
      <c r="A511" s="108"/>
      <c r="B511" s="109"/>
      <c r="C511" s="109"/>
      <c r="D511" s="109"/>
      <c r="E511" s="109"/>
      <c r="F511" s="110"/>
      <c r="G511" s="110"/>
      <c r="H511" s="110"/>
      <c r="I511" s="110"/>
      <c r="J511" s="110"/>
      <c r="P511" s="3" t="str">
        <f>IF(基本情報登録!$D$10="","",IF(基本情報登録!$D$10=登録データ!F511,1,0))</f>
        <v/>
      </c>
    </row>
    <row r="512" spans="1:16" x14ac:dyDescent="0.15">
      <c r="A512" s="108"/>
      <c r="B512" s="109"/>
      <c r="C512" s="109"/>
      <c r="D512" s="109"/>
      <c r="E512" s="109"/>
      <c r="F512" s="110"/>
      <c r="G512" s="110"/>
      <c r="H512" s="110"/>
      <c r="I512" s="110"/>
      <c r="J512" s="110"/>
      <c r="P512" s="3" t="str">
        <f>IF(基本情報登録!$D$10="","",IF(基本情報登録!$D$10=登録データ!F512,1,0))</f>
        <v/>
      </c>
    </row>
    <row r="513" spans="1:16" x14ac:dyDescent="0.15">
      <c r="A513" s="108"/>
      <c r="B513" s="109"/>
      <c r="C513" s="109"/>
      <c r="D513" s="109"/>
      <c r="E513" s="109"/>
      <c r="F513" s="110"/>
      <c r="G513" s="110"/>
      <c r="H513" s="110"/>
      <c r="I513" s="110"/>
      <c r="J513" s="110"/>
      <c r="P513" s="3" t="str">
        <f>IF(基本情報登録!$D$10="","",IF(基本情報登録!$D$10=登録データ!F513,1,0))</f>
        <v/>
      </c>
    </row>
    <row r="514" spans="1:16" x14ac:dyDescent="0.15">
      <c r="A514" s="108"/>
      <c r="B514" s="109"/>
      <c r="C514" s="109"/>
      <c r="D514" s="109"/>
      <c r="E514" s="109"/>
      <c r="F514" s="110"/>
      <c r="G514" s="110"/>
      <c r="H514" s="110"/>
      <c r="I514" s="110"/>
      <c r="J514" s="110"/>
      <c r="P514" s="3" t="str">
        <f>IF(基本情報登録!$D$10="","",IF(基本情報登録!$D$10=登録データ!F514,1,0))</f>
        <v/>
      </c>
    </row>
    <row r="515" spans="1:16" x14ac:dyDescent="0.15">
      <c r="A515" s="108"/>
      <c r="B515" s="109"/>
      <c r="C515" s="109"/>
      <c r="D515" s="109"/>
      <c r="E515" s="109"/>
      <c r="F515" s="110"/>
      <c r="G515" s="110"/>
      <c r="H515" s="110"/>
      <c r="I515" s="110"/>
      <c r="J515" s="110"/>
      <c r="P515" s="3" t="str">
        <f>IF(基本情報登録!$D$10="","",IF(基本情報登録!$D$10=登録データ!F515,1,0))</f>
        <v/>
      </c>
    </row>
    <row r="516" spans="1:16" x14ac:dyDescent="0.15">
      <c r="A516" s="108"/>
      <c r="B516" s="109"/>
      <c r="C516" s="109"/>
      <c r="D516" s="109"/>
      <c r="E516" s="109"/>
      <c r="F516" s="110"/>
      <c r="G516" s="110"/>
      <c r="H516" s="110"/>
      <c r="I516" s="110"/>
      <c r="J516" s="110"/>
      <c r="P516" s="3" t="str">
        <f>IF(基本情報登録!$D$10="","",IF(基本情報登録!$D$10=登録データ!F516,1,0))</f>
        <v/>
      </c>
    </row>
    <row r="517" spans="1:16" x14ac:dyDescent="0.15">
      <c r="A517" s="108"/>
      <c r="B517" s="109"/>
      <c r="C517" s="109"/>
      <c r="D517" s="109"/>
      <c r="E517" s="109"/>
      <c r="F517" s="110"/>
      <c r="G517" s="110"/>
      <c r="H517" s="110"/>
      <c r="I517" s="110"/>
      <c r="J517" s="110"/>
      <c r="P517" s="3" t="str">
        <f>IF(基本情報登録!$D$10="","",IF(基本情報登録!$D$10=登録データ!F517,1,0))</f>
        <v/>
      </c>
    </row>
    <row r="518" spans="1:16" x14ac:dyDescent="0.15">
      <c r="A518" s="108"/>
      <c r="B518" s="109"/>
      <c r="C518" s="109"/>
      <c r="D518" s="109"/>
      <c r="E518" s="109"/>
      <c r="F518" s="110"/>
      <c r="G518" s="110"/>
      <c r="H518" s="110"/>
      <c r="I518" s="110"/>
      <c r="J518" s="110"/>
      <c r="P518" s="3" t="str">
        <f>IF(基本情報登録!$D$10="","",IF(基本情報登録!$D$10=登録データ!F518,1,0))</f>
        <v/>
      </c>
    </row>
    <row r="519" spans="1:16" x14ac:dyDescent="0.15">
      <c r="A519" s="108"/>
      <c r="B519" s="109"/>
      <c r="C519" s="109"/>
      <c r="D519" s="109"/>
      <c r="E519" s="109"/>
      <c r="F519" s="110"/>
      <c r="G519" s="110"/>
      <c r="H519" s="110"/>
      <c r="I519" s="110"/>
      <c r="J519" s="110"/>
      <c r="P519" s="3" t="str">
        <f>IF(基本情報登録!$D$10="","",IF(基本情報登録!$D$10=登録データ!F519,1,0))</f>
        <v/>
      </c>
    </row>
    <row r="520" spans="1:16" x14ac:dyDescent="0.15">
      <c r="A520" s="108"/>
      <c r="B520" s="109"/>
      <c r="C520" s="109"/>
      <c r="D520" s="109"/>
      <c r="E520" s="109"/>
      <c r="F520" s="110"/>
      <c r="G520" s="110"/>
      <c r="H520" s="110"/>
      <c r="I520" s="110"/>
      <c r="J520" s="110"/>
      <c r="P520" s="3" t="str">
        <f>IF(基本情報登録!$D$10="","",IF(基本情報登録!$D$10=登録データ!F520,1,0))</f>
        <v/>
      </c>
    </row>
    <row r="521" spans="1:16" x14ac:dyDescent="0.15">
      <c r="A521" s="108"/>
      <c r="B521" s="109"/>
      <c r="C521" s="109"/>
      <c r="D521" s="109"/>
      <c r="E521" s="109"/>
      <c r="F521" s="110"/>
      <c r="G521" s="110"/>
      <c r="H521" s="110"/>
      <c r="I521" s="110"/>
      <c r="J521" s="110"/>
      <c r="P521" s="3" t="str">
        <f>IF(基本情報登録!$D$10="","",IF(基本情報登録!$D$10=登録データ!F521,1,0))</f>
        <v/>
      </c>
    </row>
    <row r="522" spans="1:16" x14ac:dyDescent="0.15">
      <c r="A522" s="108"/>
      <c r="B522" s="109"/>
      <c r="C522" s="109"/>
      <c r="D522" s="109"/>
      <c r="E522" s="109"/>
      <c r="F522" s="110"/>
      <c r="G522" s="110"/>
      <c r="H522" s="110"/>
      <c r="I522" s="110"/>
      <c r="J522" s="110"/>
      <c r="P522" s="3" t="str">
        <f>IF(基本情報登録!$D$10="","",IF(基本情報登録!$D$10=登録データ!F522,1,0))</f>
        <v/>
      </c>
    </row>
    <row r="523" spans="1:16" x14ac:dyDescent="0.15">
      <c r="A523" s="108"/>
      <c r="B523" s="109"/>
      <c r="C523" s="109"/>
      <c r="D523" s="109"/>
      <c r="E523" s="109"/>
      <c r="F523" s="110"/>
      <c r="G523" s="110"/>
      <c r="H523" s="110"/>
      <c r="I523" s="110"/>
      <c r="J523" s="110"/>
      <c r="P523" s="3" t="str">
        <f>IF(基本情報登録!$D$10="","",IF(基本情報登録!$D$10=登録データ!F523,1,0))</f>
        <v/>
      </c>
    </row>
    <row r="524" spans="1:16" x14ac:dyDescent="0.15">
      <c r="A524" s="108"/>
      <c r="B524" s="109"/>
      <c r="C524" s="109"/>
      <c r="D524" s="109"/>
      <c r="E524" s="109"/>
      <c r="F524" s="110"/>
      <c r="G524" s="110"/>
      <c r="H524" s="110"/>
      <c r="I524" s="110"/>
      <c r="J524" s="110"/>
      <c r="P524" s="3" t="str">
        <f>IF(基本情報登録!$D$10="","",IF(基本情報登録!$D$10=登録データ!F524,1,0))</f>
        <v/>
      </c>
    </row>
    <row r="525" spans="1:16" x14ac:dyDescent="0.15">
      <c r="A525" s="108"/>
      <c r="B525" s="109"/>
      <c r="C525" s="109"/>
      <c r="D525" s="109"/>
      <c r="E525" s="109"/>
      <c r="F525" s="110"/>
      <c r="G525" s="110"/>
      <c r="H525" s="110"/>
      <c r="I525" s="110"/>
      <c r="J525" s="110"/>
      <c r="P525" s="3" t="str">
        <f>IF(基本情報登録!$D$10="","",IF(基本情報登録!$D$10=登録データ!F525,1,0))</f>
        <v/>
      </c>
    </row>
    <row r="526" spans="1:16" x14ac:dyDescent="0.15">
      <c r="A526" s="108"/>
      <c r="B526" s="109"/>
      <c r="C526" s="109"/>
      <c r="D526" s="109"/>
      <c r="E526" s="109"/>
      <c r="F526" s="110"/>
      <c r="G526" s="110"/>
      <c r="H526" s="110"/>
      <c r="I526" s="110"/>
      <c r="J526" s="110"/>
      <c r="P526" s="3" t="str">
        <f>IF(基本情報登録!$D$10="","",IF(基本情報登録!$D$10=登録データ!F526,1,0))</f>
        <v/>
      </c>
    </row>
    <row r="527" spans="1:16" x14ac:dyDescent="0.15">
      <c r="A527" s="108"/>
      <c r="B527" s="109"/>
      <c r="C527" s="109"/>
      <c r="D527" s="109"/>
      <c r="E527" s="109"/>
      <c r="F527" s="110"/>
      <c r="G527" s="110"/>
      <c r="H527" s="110"/>
      <c r="I527" s="110"/>
      <c r="J527" s="110"/>
      <c r="P527" s="3" t="str">
        <f>IF(基本情報登録!$D$10="","",IF(基本情報登録!$D$10=登録データ!F527,1,0))</f>
        <v/>
      </c>
    </row>
    <row r="528" spans="1:16" x14ac:dyDescent="0.15">
      <c r="A528" s="108"/>
      <c r="B528" s="109"/>
      <c r="C528" s="109"/>
      <c r="D528" s="109"/>
      <c r="E528" s="109"/>
      <c r="F528" s="110"/>
      <c r="G528" s="110"/>
      <c r="H528" s="110"/>
      <c r="I528" s="110"/>
      <c r="J528" s="110"/>
      <c r="P528" s="3" t="str">
        <f>IF(基本情報登録!$D$10="","",IF(基本情報登録!$D$10=登録データ!F528,1,0))</f>
        <v/>
      </c>
    </row>
    <row r="529" spans="1:16" x14ac:dyDescent="0.15">
      <c r="A529" s="108"/>
      <c r="B529" s="109"/>
      <c r="C529" s="109"/>
      <c r="D529" s="109"/>
      <c r="E529" s="109"/>
      <c r="F529" s="110"/>
      <c r="G529" s="110"/>
      <c r="H529" s="110"/>
      <c r="I529" s="110"/>
      <c r="J529" s="110"/>
      <c r="P529" s="3" t="str">
        <f>IF(基本情報登録!$D$10="","",IF(基本情報登録!$D$10=登録データ!F529,1,0))</f>
        <v/>
      </c>
    </row>
    <row r="530" spans="1:16" x14ac:dyDescent="0.15">
      <c r="A530" s="108"/>
      <c r="B530" s="109"/>
      <c r="C530" s="109"/>
      <c r="D530" s="109"/>
      <c r="E530" s="109"/>
      <c r="F530" s="110"/>
      <c r="G530" s="110"/>
      <c r="H530" s="110"/>
      <c r="I530" s="110"/>
      <c r="J530" s="110"/>
      <c r="P530" s="3" t="str">
        <f>IF(基本情報登録!$D$10="","",IF(基本情報登録!$D$10=登録データ!F530,1,0))</f>
        <v/>
      </c>
    </row>
    <row r="531" spans="1:16" x14ac:dyDescent="0.15">
      <c r="A531" s="108"/>
      <c r="B531" s="109"/>
      <c r="C531" s="109"/>
      <c r="D531" s="109"/>
      <c r="E531" s="109"/>
      <c r="F531" s="110"/>
      <c r="G531" s="110"/>
      <c r="H531" s="110"/>
      <c r="I531" s="110"/>
      <c r="J531" s="110"/>
      <c r="P531" s="3" t="str">
        <f>IF(基本情報登録!$D$10="","",IF(基本情報登録!$D$10=登録データ!F531,1,0))</f>
        <v/>
      </c>
    </row>
    <row r="532" spans="1:16" x14ac:dyDescent="0.15">
      <c r="A532" s="108"/>
      <c r="B532" s="109"/>
      <c r="C532" s="109"/>
      <c r="D532" s="109"/>
      <c r="E532" s="109"/>
      <c r="F532" s="110"/>
      <c r="G532" s="110"/>
      <c r="H532" s="110"/>
      <c r="I532" s="110"/>
      <c r="J532" s="110"/>
      <c r="P532" s="3" t="str">
        <f>IF(基本情報登録!$D$10="","",IF(基本情報登録!$D$10=登録データ!F532,1,0))</f>
        <v/>
      </c>
    </row>
    <row r="533" spans="1:16" x14ac:dyDescent="0.15">
      <c r="A533" s="108"/>
      <c r="B533" s="109"/>
      <c r="C533" s="109"/>
      <c r="D533" s="109"/>
      <c r="E533" s="109"/>
      <c r="F533" s="110"/>
      <c r="G533" s="110"/>
      <c r="H533" s="110"/>
      <c r="I533" s="110"/>
      <c r="J533" s="110"/>
      <c r="P533" s="3" t="str">
        <f>IF(基本情報登録!$D$10="","",IF(基本情報登録!$D$10=登録データ!F533,1,0))</f>
        <v/>
      </c>
    </row>
    <row r="534" spans="1:16" x14ac:dyDescent="0.15">
      <c r="A534" s="108"/>
      <c r="B534" s="109"/>
      <c r="C534" s="109"/>
      <c r="D534" s="109"/>
      <c r="E534" s="109"/>
      <c r="F534" s="110"/>
      <c r="G534" s="110"/>
      <c r="H534" s="110"/>
      <c r="I534" s="110"/>
      <c r="J534" s="110"/>
      <c r="P534" s="3" t="str">
        <f>IF(基本情報登録!$D$10="","",IF(基本情報登録!$D$10=登録データ!F534,1,0))</f>
        <v/>
      </c>
    </row>
    <row r="535" spans="1:16" x14ac:dyDescent="0.15">
      <c r="A535" s="108"/>
      <c r="B535" s="109"/>
      <c r="C535" s="109"/>
      <c r="D535" s="109"/>
      <c r="E535" s="109"/>
      <c r="F535" s="110"/>
      <c r="G535" s="110"/>
      <c r="H535" s="110"/>
      <c r="I535" s="110"/>
      <c r="J535" s="110"/>
      <c r="P535" s="3" t="str">
        <f>IF(基本情報登録!$D$10="","",IF(基本情報登録!$D$10=登録データ!F535,1,0))</f>
        <v/>
      </c>
    </row>
    <row r="536" spans="1:16" x14ac:dyDescent="0.15">
      <c r="A536" s="108"/>
      <c r="B536" s="109"/>
      <c r="C536" s="109"/>
      <c r="D536" s="109"/>
      <c r="E536" s="109"/>
      <c r="F536" s="110"/>
      <c r="G536" s="110"/>
      <c r="H536" s="110"/>
      <c r="I536" s="110"/>
      <c r="J536" s="110"/>
      <c r="P536" s="3" t="str">
        <f>IF(基本情報登録!$D$10="","",IF(基本情報登録!$D$10=登録データ!F536,1,0))</f>
        <v/>
      </c>
    </row>
    <row r="537" spans="1:16" x14ac:dyDescent="0.15">
      <c r="A537" s="108"/>
      <c r="B537" s="109"/>
      <c r="C537" s="109"/>
      <c r="D537" s="109"/>
      <c r="E537" s="109"/>
      <c r="F537" s="110"/>
      <c r="G537" s="110"/>
      <c r="H537" s="110"/>
      <c r="I537" s="110"/>
      <c r="J537" s="110"/>
      <c r="P537" s="3" t="str">
        <f>IF(基本情報登録!$D$10="","",IF(基本情報登録!$D$10=登録データ!F537,1,0))</f>
        <v/>
      </c>
    </row>
    <row r="538" spans="1:16" x14ac:dyDescent="0.15">
      <c r="A538" s="108"/>
      <c r="B538" s="109"/>
      <c r="C538" s="109"/>
      <c r="D538" s="109"/>
      <c r="E538" s="109"/>
      <c r="F538" s="110"/>
      <c r="G538" s="110"/>
      <c r="H538" s="110"/>
      <c r="I538" s="110"/>
      <c r="J538" s="110"/>
      <c r="P538" s="3" t="str">
        <f>IF(基本情報登録!$D$10="","",IF(基本情報登録!$D$10=登録データ!F538,1,0))</f>
        <v/>
      </c>
    </row>
    <row r="539" spans="1:16" x14ac:dyDescent="0.15">
      <c r="A539" s="108"/>
      <c r="B539" s="109"/>
      <c r="C539" s="109"/>
      <c r="D539" s="109"/>
      <c r="E539" s="109"/>
      <c r="F539" s="110"/>
      <c r="G539" s="110"/>
      <c r="H539" s="110"/>
      <c r="I539" s="110"/>
      <c r="J539" s="110"/>
      <c r="P539" s="3" t="str">
        <f>IF(基本情報登録!$D$10="","",IF(基本情報登録!$D$10=登録データ!F539,1,0))</f>
        <v/>
      </c>
    </row>
    <row r="540" spans="1:16" x14ac:dyDescent="0.15">
      <c r="A540" s="108"/>
      <c r="B540" s="109"/>
      <c r="C540" s="109"/>
      <c r="D540" s="109"/>
      <c r="E540" s="109"/>
      <c r="F540" s="110"/>
      <c r="G540" s="110"/>
      <c r="H540" s="110"/>
      <c r="I540" s="110"/>
      <c r="J540" s="110"/>
      <c r="P540" s="3" t="str">
        <f>IF(基本情報登録!$D$10="","",IF(基本情報登録!$D$10=登録データ!F540,1,0))</f>
        <v/>
      </c>
    </row>
    <row r="541" spans="1:16" x14ac:dyDescent="0.15">
      <c r="A541" s="108"/>
      <c r="B541" s="109"/>
      <c r="C541" s="109"/>
      <c r="D541" s="109"/>
      <c r="E541" s="109"/>
      <c r="F541" s="110"/>
      <c r="G541" s="110"/>
      <c r="H541" s="110"/>
      <c r="I541" s="110"/>
      <c r="J541" s="110"/>
      <c r="P541" s="3" t="str">
        <f>IF(基本情報登録!$D$10="","",IF(基本情報登録!$D$10=登録データ!F541,1,0))</f>
        <v/>
      </c>
    </row>
    <row r="542" spans="1:16" x14ac:dyDescent="0.15">
      <c r="A542" s="108"/>
      <c r="B542" s="109"/>
      <c r="C542" s="109"/>
      <c r="D542" s="109"/>
      <c r="E542" s="109"/>
      <c r="F542" s="110"/>
      <c r="G542" s="110"/>
      <c r="H542" s="110"/>
      <c r="I542" s="110"/>
      <c r="J542" s="110"/>
      <c r="P542" s="3" t="str">
        <f>IF(基本情報登録!$D$10="","",IF(基本情報登録!$D$10=登録データ!F542,1,0))</f>
        <v/>
      </c>
    </row>
    <row r="543" spans="1:16" x14ac:dyDescent="0.15">
      <c r="A543" s="108"/>
      <c r="B543" s="109"/>
      <c r="C543" s="109"/>
      <c r="D543" s="109"/>
      <c r="E543" s="109"/>
      <c r="F543" s="110"/>
      <c r="G543" s="110"/>
      <c r="H543" s="110"/>
      <c r="I543" s="110"/>
      <c r="J543" s="110"/>
      <c r="P543" s="3" t="str">
        <f>IF(基本情報登録!$D$10="","",IF(基本情報登録!$D$10=登録データ!F543,1,0))</f>
        <v/>
      </c>
    </row>
    <row r="544" spans="1:16" x14ac:dyDescent="0.15">
      <c r="A544" s="108"/>
      <c r="B544" s="109"/>
      <c r="C544" s="109"/>
      <c r="D544" s="109"/>
      <c r="E544" s="109"/>
      <c r="F544" s="110"/>
      <c r="G544" s="110"/>
      <c r="H544" s="110"/>
      <c r="I544" s="110"/>
      <c r="J544" s="110"/>
      <c r="P544" s="3" t="str">
        <f>IF(基本情報登録!$D$10="","",IF(基本情報登録!$D$10=登録データ!F544,1,0))</f>
        <v/>
      </c>
    </row>
    <row r="545" spans="1:16" x14ac:dyDescent="0.15">
      <c r="A545" s="108"/>
      <c r="B545" s="109"/>
      <c r="C545" s="109"/>
      <c r="D545" s="109"/>
      <c r="E545" s="109"/>
      <c r="F545" s="110"/>
      <c r="G545" s="110"/>
      <c r="H545" s="110"/>
      <c r="I545" s="110"/>
      <c r="J545" s="110"/>
      <c r="P545" s="3" t="str">
        <f>IF(基本情報登録!$D$10="","",IF(基本情報登録!$D$10=登録データ!F545,1,0))</f>
        <v/>
      </c>
    </row>
    <row r="546" spans="1:16" x14ac:dyDescent="0.15">
      <c r="A546" s="108"/>
      <c r="B546" s="109"/>
      <c r="C546" s="109"/>
      <c r="D546" s="109"/>
      <c r="E546" s="109"/>
      <c r="F546" s="110"/>
      <c r="G546" s="110"/>
      <c r="H546" s="110"/>
      <c r="I546" s="110"/>
      <c r="J546" s="110"/>
      <c r="P546" s="3" t="str">
        <f>IF(基本情報登録!$D$10="","",IF(基本情報登録!$D$10=登録データ!F546,1,0))</f>
        <v/>
      </c>
    </row>
    <row r="547" spans="1:16" x14ac:dyDescent="0.15">
      <c r="A547" s="108"/>
      <c r="B547" s="109"/>
      <c r="C547" s="109"/>
      <c r="D547" s="109"/>
      <c r="E547" s="109"/>
      <c r="F547" s="110"/>
      <c r="G547" s="110"/>
      <c r="H547" s="110"/>
      <c r="I547" s="110"/>
      <c r="J547" s="110"/>
      <c r="P547" s="3" t="str">
        <f>IF(基本情報登録!$D$10="","",IF(基本情報登録!$D$10=登録データ!F547,1,0))</f>
        <v/>
      </c>
    </row>
    <row r="548" spans="1:16" x14ac:dyDescent="0.15">
      <c r="A548" s="108"/>
      <c r="B548" s="109"/>
      <c r="C548" s="109"/>
      <c r="D548" s="109"/>
      <c r="E548" s="109"/>
      <c r="F548" s="110"/>
      <c r="G548" s="110"/>
      <c r="H548" s="110"/>
      <c r="I548" s="110"/>
      <c r="J548" s="110"/>
      <c r="P548" s="3" t="str">
        <f>IF(基本情報登録!$D$10="","",IF(基本情報登録!$D$10=登録データ!F548,1,0))</f>
        <v/>
      </c>
    </row>
    <row r="549" spans="1:16" x14ac:dyDescent="0.15">
      <c r="A549" s="108"/>
      <c r="B549" s="109"/>
      <c r="C549" s="109"/>
      <c r="D549" s="109"/>
      <c r="E549" s="109"/>
      <c r="F549" s="110"/>
      <c r="G549" s="110"/>
      <c r="H549" s="110"/>
      <c r="I549" s="110"/>
      <c r="J549" s="110"/>
      <c r="P549" s="3" t="str">
        <f>IF(基本情報登録!$D$10="","",IF(基本情報登録!$D$10=登録データ!F549,1,0))</f>
        <v/>
      </c>
    </row>
    <row r="550" spans="1:16" x14ac:dyDescent="0.15">
      <c r="A550" s="108"/>
      <c r="B550" s="109"/>
      <c r="C550" s="109"/>
      <c r="D550" s="109"/>
      <c r="E550" s="109"/>
      <c r="F550" s="110"/>
      <c r="G550" s="110"/>
      <c r="H550" s="110"/>
      <c r="I550" s="110"/>
      <c r="J550" s="110"/>
      <c r="P550" s="3" t="str">
        <f>IF(基本情報登録!$D$10="","",IF(基本情報登録!$D$10=登録データ!F550,1,0))</f>
        <v/>
      </c>
    </row>
    <row r="551" spans="1:16" x14ac:dyDescent="0.15">
      <c r="A551" s="108"/>
      <c r="B551" s="109"/>
      <c r="C551" s="109"/>
      <c r="D551" s="109"/>
      <c r="E551" s="109"/>
      <c r="F551" s="110"/>
      <c r="G551" s="110"/>
      <c r="H551" s="110"/>
      <c r="I551" s="110"/>
      <c r="J551" s="110"/>
      <c r="P551" s="3" t="str">
        <f>IF(基本情報登録!$D$10="","",IF(基本情報登録!$D$10=登録データ!F551,1,0))</f>
        <v/>
      </c>
    </row>
    <row r="552" spans="1:16" x14ac:dyDescent="0.15">
      <c r="A552" s="108"/>
      <c r="B552" s="109"/>
      <c r="C552" s="109"/>
      <c r="D552" s="109"/>
      <c r="E552" s="109"/>
      <c r="F552" s="110"/>
      <c r="G552" s="110"/>
      <c r="H552" s="110"/>
      <c r="I552" s="110"/>
      <c r="J552" s="110"/>
      <c r="P552" s="3" t="str">
        <f>IF(基本情報登録!$D$10="","",IF(基本情報登録!$D$10=登録データ!D552,1,0))</f>
        <v/>
      </c>
    </row>
    <row r="553" spans="1:16" x14ac:dyDescent="0.15">
      <c r="A553" s="108"/>
      <c r="B553" s="109"/>
      <c r="C553" s="109"/>
      <c r="D553" s="109"/>
      <c r="E553" s="109"/>
      <c r="F553" s="110"/>
      <c r="G553" s="110"/>
      <c r="H553" s="110"/>
      <c r="I553" s="110"/>
      <c r="J553" s="110"/>
      <c r="P553" s="3" t="str">
        <f>IF(基本情報登録!$D$10="","",IF(基本情報登録!$D$10=登録データ!D553,1,0))</f>
        <v/>
      </c>
    </row>
    <row r="554" spans="1:16" x14ac:dyDescent="0.15">
      <c r="A554" s="108"/>
      <c r="B554" s="109"/>
      <c r="C554" s="109"/>
      <c r="D554" s="109"/>
      <c r="E554" s="109"/>
      <c r="F554" s="110"/>
      <c r="G554" s="110"/>
      <c r="H554" s="110"/>
      <c r="I554" s="110"/>
      <c r="J554" s="110"/>
      <c r="P554" s="3" t="str">
        <f>IF(基本情報登録!$D$10="","",IF(基本情報登録!$D$10=登録データ!D554,1,0))</f>
        <v/>
      </c>
    </row>
    <row r="555" spans="1:16" x14ac:dyDescent="0.15">
      <c r="A555" s="108"/>
      <c r="B555" s="109"/>
      <c r="C555" s="109"/>
      <c r="D555" s="109"/>
      <c r="E555" s="109"/>
      <c r="F555" s="110"/>
      <c r="G555" s="110"/>
      <c r="H555" s="110"/>
      <c r="I555" s="110"/>
      <c r="J555" s="110"/>
      <c r="P555" s="3" t="str">
        <f>IF(基本情報登録!$D$10="","",IF(基本情報登録!$D$10=登録データ!D555,1,0))</f>
        <v/>
      </c>
    </row>
    <row r="556" spans="1:16" x14ac:dyDescent="0.15">
      <c r="A556" s="108"/>
      <c r="B556" s="109"/>
      <c r="C556" s="109"/>
      <c r="D556" s="109"/>
      <c r="E556" s="109"/>
      <c r="F556" s="110"/>
      <c r="G556" s="110"/>
      <c r="H556" s="110"/>
      <c r="I556" s="110"/>
      <c r="J556" s="110"/>
      <c r="P556" s="3" t="str">
        <f>IF(基本情報登録!$D$10="","",IF(基本情報登録!$D$10=登録データ!D556,1,0))</f>
        <v/>
      </c>
    </row>
    <row r="557" spans="1:16" x14ac:dyDescent="0.15">
      <c r="A557" s="108"/>
      <c r="B557" s="109"/>
      <c r="C557" s="109"/>
      <c r="D557" s="109"/>
      <c r="E557" s="109"/>
      <c r="F557" s="110"/>
      <c r="G557" s="110"/>
      <c r="H557" s="110"/>
      <c r="I557" s="110"/>
      <c r="J557" s="110"/>
      <c r="P557" s="3" t="str">
        <f>IF(基本情報登録!$D$10="","",IF(基本情報登録!$D$10=登録データ!D557,1,0))</f>
        <v/>
      </c>
    </row>
    <row r="558" spans="1:16" x14ac:dyDescent="0.15">
      <c r="A558" s="108"/>
      <c r="B558" s="109"/>
      <c r="C558" s="109"/>
      <c r="D558" s="109"/>
      <c r="E558" s="109"/>
      <c r="F558" s="110"/>
      <c r="G558" s="110"/>
      <c r="H558" s="110"/>
      <c r="I558" s="110"/>
      <c r="J558" s="110"/>
      <c r="P558" s="3" t="str">
        <f>IF(基本情報登録!$D$10="","",IF(基本情報登録!$D$10=登録データ!D558,1,0))</f>
        <v/>
      </c>
    </row>
    <row r="559" spans="1:16" x14ac:dyDescent="0.15">
      <c r="A559" s="108"/>
      <c r="B559" s="109"/>
      <c r="C559" s="109"/>
      <c r="D559" s="109"/>
      <c r="E559" s="109"/>
      <c r="F559" s="110"/>
      <c r="G559" s="110"/>
      <c r="H559" s="110"/>
      <c r="I559" s="110"/>
      <c r="J559" s="110"/>
      <c r="P559" s="3" t="str">
        <f>IF(基本情報登録!$D$10="","",IF(基本情報登録!$D$10=登録データ!D559,1,0))</f>
        <v/>
      </c>
    </row>
    <row r="560" spans="1:16" x14ac:dyDescent="0.15">
      <c r="A560" s="108"/>
      <c r="B560" s="109"/>
      <c r="C560" s="109"/>
      <c r="D560" s="109"/>
      <c r="E560" s="109"/>
      <c r="F560" s="110"/>
      <c r="G560" s="110"/>
      <c r="H560" s="110"/>
      <c r="I560" s="110"/>
      <c r="J560" s="110"/>
      <c r="P560" s="3" t="str">
        <f>IF(基本情報登録!$D$10="","",IF(基本情報登録!$D$10=登録データ!D560,1,0))</f>
        <v/>
      </c>
    </row>
    <row r="561" spans="1:16" x14ac:dyDescent="0.15">
      <c r="A561" s="108"/>
      <c r="B561" s="109"/>
      <c r="C561" s="109"/>
      <c r="D561" s="109"/>
      <c r="E561" s="109"/>
      <c r="F561" s="110"/>
      <c r="G561" s="110"/>
      <c r="H561" s="110"/>
      <c r="I561" s="110"/>
      <c r="J561" s="110"/>
      <c r="P561" s="3" t="str">
        <f>IF(基本情報登録!$D$10="","",IF(基本情報登録!$D$10=登録データ!D561,1,0))</f>
        <v/>
      </c>
    </row>
    <row r="562" spans="1:16" x14ac:dyDescent="0.15">
      <c r="A562" s="108"/>
      <c r="B562" s="109"/>
      <c r="C562" s="109"/>
      <c r="D562" s="109"/>
      <c r="E562" s="109"/>
      <c r="F562" s="110"/>
      <c r="G562" s="110"/>
      <c r="H562" s="110"/>
      <c r="I562" s="110"/>
      <c r="J562" s="110"/>
      <c r="P562" s="3" t="str">
        <f>IF(基本情報登録!$D$10="","",IF(基本情報登録!$D$10=登録データ!D562,1,0))</f>
        <v/>
      </c>
    </row>
    <row r="563" spans="1:16" x14ac:dyDescent="0.15">
      <c r="A563" s="108"/>
      <c r="B563" s="109"/>
      <c r="C563" s="109"/>
      <c r="D563" s="109"/>
      <c r="E563" s="109"/>
      <c r="F563" s="110"/>
      <c r="G563" s="110"/>
      <c r="H563" s="110"/>
      <c r="I563" s="110"/>
      <c r="J563" s="110"/>
      <c r="P563" s="3" t="str">
        <f>IF(基本情報登録!$D$10="","",IF(基本情報登録!$D$10=登録データ!D563,1,0))</f>
        <v/>
      </c>
    </row>
    <row r="564" spans="1:16" x14ac:dyDescent="0.15">
      <c r="A564" s="108"/>
      <c r="B564" s="109"/>
      <c r="C564" s="109"/>
      <c r="D564" s="109"/>
      <c r="E564" s="109"/>
      <c r="F564" s="110"/>
      <c r="G564" s="110"/>
      <c r="H564" s="110"/>
      <c r="I564" s="110"/>
      <c r="J564" s="110"/>
      <c r="P564" s="3" t="str">
        <f>IF(基本情報登録!$D$10="","",IF(基本情報登録!$D$10=登録データ!D564,1,0))</f>
        <v/>
      </c>
    </row>
    <row r="565" spans="1:16" x14ac:dyDescent="0.15">
      <c r="A565" s="108"/>
      <c r="B565" s="109"/>
      <c r="C565" s="109"/>
      <c r="D565" s="109"/>
      <c r="E565" s="109"/>
      <c r="F565" s="110"/>
      <c r="G565" s="110"/>
      <c r="H565" s="110"/>
      <c r="I565" s="110"/>
      <c r="J565" s="110"/>
      <c r="P565" s="3" t="str">
        <f>IF(基本情報登録!$D$10="","",IF(基本情報登録!$D$10=登録データ!D565,1,0))</f>
        <v/>
      </c>
    </row>
    <row r="566" spans="1:16" x14ac:dyDescent="0.15">
      <c r="A566" s="108"/>
      <c r="B566" s="109"/>
      <c r="C566" s="109"/>
      <c r="D566" s="109"/>
      <c r="E566" s="109"/>
      <c r="F566" s="110"/>
      <c r="G566" s="110"/>
      <c r="H566" s="110"/>
      <c r="I566" s="110"/>
      <c r="J566" s="110"/>
      <c r="P566" s="3" t="str">
        <f>IF(基本情報登録!$D$10="","",IF(基本情報登録!$D$10=登録データ!D566,1,0))</f>
        <v/>
      </c>
    </row>
    <row r="567" spans="1:16" x14ac:dyDescent="0.15">
      <c r="A567" s="108"/>
      <c r="B567" s="109"/>
      <c r="C567" s="109"/>
      <c r="D567" s="109"/>
      <c r="E567" s="109"/>
      <c r="F567" s="110"/>
      <c r="G567" s="110"/>
      <c r="H567" s="110"/>
      <c r="I567" s="110"/>
      <c r="J567" s="110"/>
      <c r="P567" s="3" t="str">
        <f>IF(基本情報登録!$D$10="","",IF(基本情報登録!$D$10=登録データ!D567,1,0))</f>
        <v/>
      </c>
    </row>
    <row r="568" spans="1:16" x14ac:dyDescent="0.15">
      <c r="A568" s="108"/>
      <c r="B568" s="109"/>
      <c r="C568" s="109"/>
      <c r="D568" s="109"/>
      <c r="E568" s="109"/>
      <c r="F568" s="110"/>
      <c r="G568" s="110"/>
      <c r="H568" s="110"/>
      <c r="I568" s="110"/>
      <c r="J568" s="110"/>
      <c r="P568" s="3" t="str">
        <f>IF(基本情報登録!$D$10="","",IF(基本情報登録!$D$10=登録データ!D568,1,0))</f>
        <v/>
      </c>
    </row>
    <row r="569" spans="1:16" x14ac:dyDescent="0.15">
      <c r="A569" s="108"/>
      <c r="B569" s="109"/>
      <c r="C569" s="109"/>
      <c r="D569" s="109"/>
      <c r="E569" s="109"/>
      <c r="F569" s="110"/>
      <c r="G569" s="110"/>
      <c r="H569" s="110"/>
      <c r="I569" s="110"/>
      <c r="J569" s="110"/>
      <c r="P569" s="3" t="str">
        <f>IF(基本情報登録!$D$10="","",IF(基本情報登録!$D$10=登録データ!D569,1,0))</f>
        <v/>
      </c>
    </row>
    <row r="570" spans="1:16" x14ac:dyDescent="0.15">
      <c r="A570" s="108"/>
      <c r="B570" s="109"/>
      <c r="C570" s="109"/>
      <c r="D570" s="109"/>
      <c r="E570" s="109"/>
      <c r="F570" s="110"/>
      <c r="G570" s="110"/>
      <c r="H570" s="110"/>
      <c r="I570" s="110"/>
      <c r="J570" s="110"/>
      <c r="P570" s="3" t="str">
        <f>IF(基本情報登録!$D$10="","",IF(基本情報登録!$D$10=登録データ!D570,1,0))</f>
        <v/>
      </c>
    </row>
    <row r="571" spans="1:16" x14ac:dyDescent="0.15">
      <c r="A571" s="108"/>
      <c r="B571" s="109"/>
      <c r="C571" s="109"/>
      <c r="D571" s="109"/>
      <c r="E571" s="109"/>
      <c r="F571" s="110"/>
      <c r="G571" s="110"/>
      <c r="H571" s="110"/>
      <c r="I571" s="110"/>
      <c r="J571" s="110"/>
      <c r="P571" s="3" t="str">
        <f>IF(基本情報登録!$D$10="","",IF(基本情報登録!$D$10=登録データ!D571,1,0))</f>
        <v/>
      </c>
    </row>
    <row r="572" spans="1:16" x14ac:dyDescent="0.15">
      <c r="A572" s="108"/>
      <c r="B572" s="109"/>
      <c r="C572" s="109"/>
      <c r="D572" s="109"/>
      <c r="E572" s="109"/>
      <c r="F572" s="110"/>
      <c r="G572" s="110"/>
      <c r="H572" s="110"/>
      <c r="I572" s="110"/>
      <c r="J572" s="110"/>
      <c r="P572" s="3" t="str">
        <f>IF(基本情報登録!$D$10="","",IF(基本情報登録!$D$10=登録データ!D572,1,0))</f>
        <v/>
      </c>
    </row>
    <row r="573" spans="1:16" x14ac:dyDescent="0.15">
      <c r="A573" s="108"/>
      <c r="B573" s="109"/>
      <c r="C573" s="109"/>
      <c r="D573" s="109"/>
      <c r="E573" s="109"/>
      <c r="F573" s="110"/>
      <c r="G573" s="110"/>
      <c r="H573" s="110"/>
      <c r="I573" s="110"/>
      <c r="J573" s="110"/>
      <c r="P573" s="3" t="str">
        <f>IF(基本情報登録!$D$10="","",IF(基本情報登録!$D$10=登録データ!D573,1,0))</f>
        <v/>
      </c>
    </row>
    <row r="574" spans="1:16" x14ac:dyDescent="0.15">
      <c r="A574" s="108"/>
      <c r="B574" s="109"/>
      <c r="C574" s="109"/>
      <c r="D574" s="109"/>
      <c r="E574" s="109"/>
      <c r="F574" s="110"/>
      <c r="G574" s="110"/>
      <c r="H574" s="110"/>
      <c r="I574" s="110"/>
      <c r="J574" s="110"/>
      <c r="P574" s="3" t="str">
        <f>IF(基本情報登録!$D$10="","",IF(基本情報登録!$D$10=登録データ!D574,1,0))</f>
        <v/>
      </c>
    </row>
    <row r="575" spans="1:16" x14ac:dyDescent="0.15">
      <c r="A575" s="108"/>
      <c r="B575" s="109"/>
      <c r="C575" s="109"/>
      <c r="D575" s="109"/>
      <c r="E575" s="109"/>
      <c r="F575" s="110"/>
      <c r="G575" s="110"/>
      <c r="H575" s="110"/>
      <c r="I575" s="110"/>
      <c r="J575" s="110"/>
      <c r="P575" s="3" t="str">
        <f>IF(基本情報登録!$D$10="","",IF(基本情報登録!$D$10=登録データ!D575,1,0))</f>
        <v/>
      </c>
    </row>
    <row r="576" spans="1:16" x14ac:dyDescent="0.15">
      <c r="A576" s="108"/>
      <c r="B576" s="109"/>
      <c r="C576" s="109"/>
      <c r="D576" s="109"/>
      <c r="E576" s="109"/>
      <c r="F576" s="110"/>
      <c r="G576" s="110"/>
      <c r="H576" s="110"/>
      <c r="I576" s="110"/>
      <c r="J576" s="110"/>
      <c r="P576" s="3" t="str">
        <f>IF(基本情報登録!$D$10="","",IF(基本情報登録!$D$10=登録データ!D576,1,0))</f>
        <v/>
      </c>
    </row>
    <row r="577" spans="1:16" x14ac:dyDescent="0.15">
      <c r="A577" s="108"/>
      <c r="B577" s="109"/>
      <c r="C577" s="109"/>
      <c r="D577" s="109"/>
      <c r="E577" s="109"/>
      <c r="F577" s="110"/>
      <c r="G577" s="110"/>
      <c r="H577" s="110"/>
      <c r="I577" s="110"/>
      <c r="J577" s="110"/>
      <c r="P577" s="3" t="str">
        <f>IF(基本情報登録!$D$10="","",IF(基本情報登録!$D$10=登録データ!D577,1,0))</f>
        <v/>
      </c>
    </row>
    <row r="578" spans="1:16" x14ac:dyDescent="0.15">
      <c r="A578" s="108"/>
      <c r="B578" s="109"/>
      <c r="C578" s="109"/>
      <c r="D578" s="109"/>
      <c r="E578" s="109"/>
      <c r="F578" s="110"/>
      <c r="G578" s="110"/>
      <c r="H578" s="110"/>
      <c r="I578" s="110"/>
      <c r="J578" s="110"/>
      <c r="P578" s="3" t="str">
        <f>IF(基本情報登録!$D$10="","",IF(基本情報登録!$D$10=登録データ!D578,1,0))</f>
        <v/>
      </c>
    </row>
    <row r="579" spans="1:16" x14ac:dyDescent="0.15">
      <c r="A579" s="108"/>
      <c r="B579" s="109"/>
      <c r="C579" s="109"/>
      <c r="D579" s="109"/>
      <c r="E579" s="109"/>
      <c r="F579" s="110"/>
      <c r="G579" s="110"/>
      <c r="H579" s="110"/>
      <c r="I579" s="110"/>
      <c r="J579" s="110"/>
      <c r="P579" s="3" t="str">
        <f>IF(基本情報登録!$D$10="","",IF(基本情報登録!$D$10=登録データ!D579,1,0))</f>
        <v/>
      </c>
    </row>
    <row r="580" spans="1:16" x14ac:dyDescent="0.15">
      <c r="A580" s="108"/>
      <c r="B580" s="109"/>
      <c r="C580" s="109"/>
      <c r="D580" s="109"/>
      <c r="E580" s="109"/>
      <c r="F580" s="110"/>
      <c r="G580" s="110"/>
      <c r="H580" s="110"/>
      <c r="I580" s="110"/>
      <c r="J580" s="110"/>
      <c r="P580" s="3" t="str">
        <f>IF(基本情報登録!$D$10="","",IF(基本情報登録!$D$10=登録データ!D580,1,0))</f>
        <v/>
      </c>
    </row>
    <row r="581" spans="1:16" x14ac:dyDescent="0.15">
      <c r="A581" s="108"/>
      <c r="B581" s="109"/>
      <c r="C581" s="109"/>
      <c r="D581" s="109"/>
      <c r="E581" s="109"/>
      <c r="F581" s="110"/>
      <c r="G581" s="110"/>
      <c r="H581" s="110"/>
      <c r="I581" s="110"/>
      <c r="J581" s="110"/>
      <c r="P581" s="3" t="str">
        <f>IF(基本情報登録!$D$10="","",IF(基本情報登録!$D$10=登録データ!D581,1,0))</f>
        <v/>
      </c>
    </row>
    <row r="582" spans="1:16" x14ac:dyDescent="0.15">
      <c r="A582" s="108"/>
      <c r="B582" s="109"/>
      <c r="C582" s="109"/>
      <c r="D582" s="109"/>
      <c r="E582" s="109"/>
      <c r="F582" s="110"/>
      <c r="G582" s="110"/>
      <c r="H582" s="110"/>
      <c r="I582" s="110"/>
      <c r="J582" s="110"/>
      <c r="P582" s="3" t="str">
        <f>IF(基本情報登録!$D$10="","",IF(基本情報登録!$D$10=登録データ!D582,1,0))</f>
        <v/>
      </c>
    </row>
    <row r="583" spans="1:16" x14ac:dyDescent="0.15">
      <c r="A583" s="108"/>
      <c r="B583" s="109"/>
      <c r="C583" s="109"/>
      <c r="D583" s="109"/>
      <c r="E583" s="109"/>
      <c r="F583" s="110"/>
      <c r="G583" s="110"/>
      <c r="H583" s="110"/>
      <c r="I583" s="110"/>
      <c r="J583" s="110"/>
      <c r="P583" s="3" t="str">
        <f>IF(基本情報登録!$D$10="","",IF(基本情報登録!$D$10=登録データ!D583,1,0))</f>
        <v/>
      </c>
    </row>
    <row r="584" spans="1:16" x14ac:dyDescent="0.15">
      <c r="A584" s="108"/>
      <c r="B584" s="109"/>
      <c r="C584" s="109"/>
      <c r="D584" s="109"/>
      <c r="E584" s="109"/>
      <c r="F584" s="110"/>
      <c r="G584" s="110"/>
      <c r="H584" s="110"/>
      <c r="I584" s="110"/>
      <c r="J584" s="110"/>
      <c r="P584" s="3" t="str">
        <f>IF(基本情報登録!$D$10="","",IF(基本情報登録!$D$10=登録データ!D584,1,0))</f>
        <v/>
      </c>
    </row>
    <row r="585" spans="1:16" x14ac:dyDescent="0.15">
      <c r="A585" s="108"/>
      <c r="B585" s="109"/>
      <c r="C585" s="109"/>
      <c r="D585" s="109"/>
      <c r="E585" s="109"/>
      <c r="F585" s="110"/>
      <c r="G585" s="110"/>
      <c r="H585" s="110"/>
      <c r="I585" s="110"/>
      <c r="J585" s="110"/>
      <c r="P585" s="3" t="str">
        <f>IF(基本情報登録!$D$10="","",IF(基本情報登録!$D$10=登録データ!D585,1,0))</f>
        <v/>
      </c>
    </row>
    <row r="586" spans="1:16" x14ac:dyDescent="0.15">
      <c r="A586" s="108"/>
      <c r="B586" s="109"/>
      <c r="C586" s="109"/>
      <c r="D586" s="109"/>
      <c r="E586" s="109"/>
      <c r="F586" s="110"/>
      <c r="G586" s="110"/>
      <c r="H586" s="110"/>
      <c r="I586" s="110"/>
      <c r="J586" s="110"/>
      <c r="P586" s="3" t="str">
        <f>IF(基本情報登録!$D$10="","",IF(基本情報登録!$D$10=登録データ!D586,1,0))</f>
        <v/>
      </c>
    </row>
    <row r="587" spans="1:16" x14ac:dyDescent="0.15">
      <c r="A587" s="108"/>
      <c r="B587" s="109"/>
      <c r="C587" s="109"/>
      <c r="D587" s="109"/>
      <c r="E587" s="109"/>
      <c r="F587" s="110"/>
      <c r="G587" s="110"/>
      <c r="H587" s="110"/>
      <c r="I587" s="110"/>
      <c r="J587" s="110"/>
      <c r="P587" s="3" t="str">
        <f>IF(基本情報登録!$D$10="","",IF(基本情報登録!$D$10=登録データ!D587,1,0))</f>
        <v/>
      </c>
    </row>
    <row r="588" spans="1:16" x14ac:dyDescent="0.15">
      <c r="A588" s="108"/>
      <c r="B588" s="109"/>
      <c r="C588" s="109"/>
      <c r="D588" s="109"/>
      <c r="E588" s="109"/>
      <c r="F588" s="110"/>
      <c r="G588" s="110"/>
      <c r="H588" s="110"/>
      <c r="I588" s="110"/>
      <c r="J588" s="110"/>
      <c r="P588" s="3" t="str">
        <f>IF(基本情報登録!$D$10="","",IF(基本情報登録!$D$10=登録データ!D588,1,0))</f>
        <v/>
      </c>
    </row>
    <row r="589" spans="1:16" x14ac:dyDescent="0.15">
      <c r="A589" s="108"/>
      <c r="B589" s="109"/>
      <c r="C589" s="109"/>
      <c r="D589" s="109"/>
      <c r="E589" s="109"/>
      <c r="F589" s="110"/>
      <c r="G589" s="110"/>
      <c r="H589" s="110"/>
      <c r="I589" s="110"/>
      <c r="J589" s="110"/>
      <c r="P589" s="3" t="str">
        <f>IF(基本情報登録!$D$10="","",IF(基本情報登録!$D$10=登録データ!D589,1,0))</f>
        <v/>
      </c>
    </row>
    <row r="590" spans="1:16" x14ac:dyDescent="0.15">
      <c r="A590" s="108"/>
      <c r="B590" s="109"/>
      <c r="C590" s="109"/>
      <c r="D590" s="109"/>
      <c r="E590" s="109"/>
      <c r="F590" s="110"/>
      <c r="G590" s="110"/>
      <c r="H590" s="110"/>
      <c r="I590" s="110"/>
      <c r="J590" s="110"/>
      <c r="P590" s="3" t="str">
        <f>IF(基本情報登録!$D$10="","",IF(基本情報登録!$D$10=登録データ!D590,1,0))</f>
        <v/>
      </c>
    </row>
    <row r="591" spans="1:16" x14ac:dyDescent="0.15">
      <c r="A591" s="108"/>
      <c r="B591" s="109"/>
      <c r="C591" s="109"/>
      <c r="D591" s="109"/>
      <c r="E591" s="109"/>
      <c r="F591" s="110"/>
      <c r="G591" s="110"/>
      <c r="H591" s="110"/>
      <c r="I591" s="110"/>
      <c r="J591" s="110"/>
      <c r="P591" s="3" t="str">
        <f>IF(基本情報登録!$D$10="","",IF(基本情報登録!$D$10=登録データ!D591,1,0))</f>
        <v/>
      </c>
    </row>
    <row r="592" spans="1:16" x14ac:dyDescent="0.15">
      <c r="A592" s="108"/>
      <c r="B592" s="109"/>
      <c r="C592" s="109"/>
      <c r="D592" s="109"/>
      <c r="E592" s="109"/>
      <c r="F592" s="110"/>
      <c r="G592" s="110"/>
      <c r="H592" s="110"/>
      <c r="I592" s="110"/>
      <c r="J592" s="110"/>
      <c r="P592" s="3" t="str">
        <f>IF(基本情報登録!$D$10="","",IF(基本情報登録!$D$10=登録データ!D592,1,0))</f>
        <v/>
      </c>
    </row>
    <row r="593" spans="1:16" x14ac:dyDescent="0.15">
      <c r="A593" s="108"/>
      <c r="B593" s="109"/>
      <c r="C593" s="109"/>
      <c r="D593" s="109"/>
      <c r="E593" s="109"/>
      <c r="F593" s="110"/>
      <c r="G593" s="110"/>
      <c r="H593" s="110"/>
      <c r="I593" s="110"/>
      <c r="J593" s="110"/>
      <c r="P593" s="3" t="str">
        <f>IF(基本情報登録!$D$10="","",IF(基本情報登録!$D$10=登録データ!D593,1,0))</f>
        <v/>
      </c>
    </row>
    <row r="594" spans="1:16" x14ac:dyDescent="0.15">
      <c r="A594" s="108"/>
      <c r="B594" s="109"/>
      <c r="C594" s="109"/>
      <c r="D594" s="109"/>
      <c r="E594" s="109"/>
      <c r="F594" s="110"/>
      <c r="G594" s="110"/>
      <c r="H594" s="110"/>
      <c r="I594" s="110"/>
      <c r="J594" s="110"/>
      <c r="P594" s="3" t="str">
        <f>IF(基本情報登録!$D$10="","",IF(基本情報登録!$D$10=登録データ!D594,1,0))</f>
        <v/>
      </c>
    </row>
    <row r="595" spans="1:16" x14ac:dyDescent="0.15">
      <c r="A595" s="108"/>
      <c r="B595" s="109"/>
      <c r="C595" s="109"/>
      <c r="D595" s="109"/>
      <c r="E595" s="109"/>
      <c r="F595" s="110"/>
      <c r="G595" s="110"/>
      <c r="H595" s="110"/>
      <c r="I595" s="110"/>
      <c r="J595" s="110"/>
      <c r="P595" s="3" t="str">
        <f>IF(基本情報登録!$D$10="","",IF(基本情報登録!$D$10=登録データ!D595,1,0))</f>
        <v/>
      </c>
    </row>
    <row r="596" spans="1:16" x14ac:dyDescent="0.15">
      <c r="A596" s="108"/>
      <c r="B596" s="109"/>
      <c r="C596" s="109"/>
      <c r="D596" s="109"/>
      <c r="E596" s="109"/>
      <c r="F596" s="110"/>
      <c r="G596" s="110"/>
      <c r="H596" s="110"/>
      <c r="I596" s="110"/>
      <c r="J596" s="110"/>
      <c r="P596" s="3" t="str">
        <f>IF(基本情報登録!$D$10="","",IF(基本情報登録!$D$10=登録データ!D596,1,0))</f>
        <v/>
      </c>
    </row>
    <row r="597" spans="1:16" x14ac:dyDescent="0.15">
      <c r="A597" s="108"/>
      <c r="B597" s="109"/>
      <c r="C597" s="109"/>
      <c r="D597" s="109"/>
      <c r="E597" s="109"/>
      <c r="F597" s="110"/>
      <c r="G597" s="110"/>
      <c r="H597" s="110"/>
      <c r="I597" s="110"/>
      <c r="J597" s="110"/>
      <c r="P597" s="3" t="str">
        <f>IF(基本情報登録!$D$10="","",IF(基本情報登録!$D$10=登録データ!D597,1,0))</f>
        <v/>
      </c>
    </row>
    <row r="598" spans="1:16" x14ac:dyDescent="0.15">
      <c r="A598" s="108"/>
      <c r="B598" s="109"/>
      <c r="C598" s="109"/>
      <c r="D598" s="109"/>
      <c r="E598" s="109"/>
      <c r="F598" s="110"/>
      <c r="G598" s="110"/>
      <c r="H598" s="110"/>
      <c r="I598" s="110"/>
      <c r="J598" s="110"/>
      <c r="P598" s="3" t="str">
        <f>IF(基本情報登録!$D$10="","",IF(基本情報登録!$D$10=登録データ!D598,1,0))</f>
        <v/>
      </c>
    </row>
    <row r="599" spans="1:16" x14ac:dyDescent="0.15">
      <c r="A599" s="108"/>
      <c r="B599" s="109"/>
      <c r="C599" s="109"/>
      <c r="D599" s="109"/>
      <c r="E599" s="109"/>
      <c r="F599" s="110"/>
      <c r="G599" s="110"/>
      <c r="H599" s="110"/>
      <c r="I599" s="110"/>
      <c r="J599" s="110"/>
      <c r="P599" s="3" t="str">
        <f>IF(基本情報登録!$D$10="","",IF(基本情報登録!$D$10=登録データ!D599,1,0))</f>
        <v/>
      </c>
    </row>
    <row r="600" spans="1:16" x14ac:dyDescent="0.15">
      <c r="A600" s="108"/>
      <c r="B600" s="109"/>
      <c r="C600" s="109"/>
      <c r="D600" s="109"/>
      <c r="E600" s="109"/>
      <c r="F600" s="110"/>
      <c r="G600" s="110"/>
      <c r="H600" s="110"/>
      <c r="I600" s="110"/>
      <c r="J600" s="110"/>
      <c r="P600" s="3" t="str">
        <f>IF(基本情報登録!$D$10="","",IF(基本情報登録!$D$10=登録データ!D600,1,0))</f>
        <v/>
      </c>
    </row>
    <row r="601" spans="1:16" x14ac:dyDescent="0.15">
      <c r="A601" s="108"/>
      <c r="B601" s="109"/>
      <c r="C601" s="109"/>
      <c r="D601" s="109"/>
      <c r="E601" s="109"/>
      <c r="F601" s="110"/>
      <c r="G601" s="110"/>
      <c r="H601" s="110"/>
      <c r="I601" s="110"/>
      <c r="J601" s="110"/>
      <c r="P601" s="3" t="str">
        <f>IF(基本情報登録!$D$10="","",IF(基本情報登録!$D$10=登録データ!D601,1,0))</f>
        <v/>
      </c>
    </row>
    <row r="602" spans="1:16" x14ac:dyDescent="0.15">
      <c r="A602" s="108"/>
      <c r="B602" s="109"/>
      <c r="C602" s="109"/>
      <c r="D602" s="109"/>
      <c r="E602" s="109"/>
      <c r="F602" s="110"/>
      <c r="G602" s="110"/>
      <c r="H602" s="110"/>
      <c r="I602" s="110"/>
      <c r="J602" s="110"/>
      <c r="P602" s="3" t="str">
        <f>IF(基本情報登録!$D$10="","",IF(基本情報登録!$D$10=登録データ!D602,1,0))</f>
        <v/>
      </c>
    </row>
    <row r="603" spans="1:16" x14ac:dyDescent="0.15">
      <c r="A603" s="108"/>
      <c r="B603" s="109"/>
      <c r="C603" s="109"/>
      <c r="D603" s="109"/>
      <c r="E603" s="109"/>
      <c r="F603" s="110"/>
      <c r="G603" s="110"/>
      <c r="H603" s="110"/>
      <c r="I603" s="110"/>
      <c r="J603" s="110"/>
      <c r="P603" s="3" t="str">
        <f>IF(基本情報登録!$D$10="","",IF(基本情報登録!$D$10=登録データ!D603,1,0))</f>
        <v/>
      </c>
    </row>
    <row r="604" spans="1:16" x14ac:dyDescent="0.15">
      <c r="A604" s="108"/>
      <c r="B604" s="109"/>
      <c r="C604" s="109"/>
      <c r="D604" s="109"/>
      <c r="E604" s="109"/>
      <c r="F604" s="110"/>
      <c r="G604" s="110"/>
      <c r="H604" s="110"/>
      <c r="I604" s="110"/>
      <c r="J604" s="110"/>
      <c r="P604" s="3" t="str">
        <f>IF(基本情報登録!$D$10="","",IF(基本情報登録!$D$10=登録データ!D604,1,0))</f>
        <v/>
      </c>
    </row>
    <row r="605" spans="1:16" x14ac:dyDescent="0.15">
      <c r="A605" s="108"/>
      <c r="B605" s="109"/>
      <c r="C605" s="109"/>
      <c r="D605" s="109"/>
      <c r="E605" s="109"/>
      <c r="F605" s="110"/>
      <c r="G605" s="110"/>
      <c r="H605" s="110"/>
      <c r="I605" s="110"/>
      <c r="J605" s="110"/>
      <c r="P605" s="3" t="str">
        <f>IF(基本情報登録!$D$10="","",IF(基本情報登録!$D$10=登録データ!D605,1,0))</f>
        <v/>
      </c>
    </row>
    <row r="606" spans="1:16" x14ac:dyDescent="0.15">
      <c r="A606" s="108"/>
      <c r="B606" s="109"/>
      <c r="C606" s="109"/>
      <c r="D606" s="109"/>
      <c r="E606" s="109"/>
      <c r="F606" s="110"/>
      <c r="G606" s="110"/>
      <c r="H606" s="110"/>
      <c r="I606" s="110"/>
      <c r="J606" s="110"/>
      <c r="P606" s="3" t="str">
        <f>IF(基本情報登録!$D$10="","",IF(基本情報登録!$D$10=登録データ!D606,1,0))</f>
        <v/>
      </c>
    </row>
    <row r="607" spans="1:16" x14ac:dyDescent="0.15">
      <c r="A607" s="108"/>
      <c r="B607" s="109"/>
      <c r="C607" s="109"/>
      <c r="D607" s="109"/>
      <c r="E607" s="109"/>
      <c r="F607" s="110"/>
      <c r="G607" s="110"/>
      <c r="H607" s="110"/>
      <c r="I607" s="110"/>
      <c r="J607" s="110"/>
      <c r="P607" s="3" t="str">
        <f>IF(基本情報登録!$D$10="","",IF(基本情報登録!$D$10=登録データ!D607,1,0))</f>
        <v/>
      </c>
    </row>
    <row r="608" spans="1:16" x14ac:dyDescent="0.15">
      <c r="A608" s="108"/>
      <c r="B608" s="109"/>
      <c r="C608" s="109"/>
      <c r="D608" s="109"/>
      <c r="E608" s="109"/>
      <c r="F608" s="110"/>
      <c r="G608" s="110"/>
      <c r="H608" s="110"/>
      <c r="I608" s="110"/>
      <c r="J608" s="110"/>
      <c r="P608" s="3" t="str">
        <f>IF(基本情報登録!$D$10="","",IF(基本情報登録!$D$10=登録データ!D608,1,0))</f>
        <v/>
      </c>
    </row>
    <row r="609" spans="1:16" x14ac:dyDescent="0.15">
      <c r="A609" s="108"/>
      <c r="B609" s="109"/>
      <c r="C609" s="109"/>
      <c r="D609" s="109"/>
      <c r="E609" s="109"/>
      <c r="F609" s="110"/>
      <c r="G609" s="110"/>
      <c r="H609" s="110"/>
      <c r="I609" s="110"/>
      <c r="J609" s="110"/>
      <c r="P609" s="3" t="str">
        <f>IF(基本情報登録!$D$10="","",IF(基本情報登録!$D$10=登録データ!D609,1,0))</f>
        <v/>
      </c>
    </row>
    <row r="610" spans="1:16" x14ac:dyDescent="0.15">
      <c r="A610" s="108"/>
      <c r="B610" s="109"/>
      <c r="C610" s="109"/>
      <c r="D610" s="109"/>
      <c r="E610" s="109"/>
      <c r="F610" s="110"/>
      <c r="G610" s="110"/>
      <c r="H610" s="110"/>
      <c r="I610" s="110"/>
      <c r="J610" s="110"/>
      <c r="P610" s="3" t="str">
        <f>IF(基本情報登録!$D$10="","",IF(基本情報登録!$D$10=登録データ!D610,1,0))</f>
        <v/>
      </c>
    </row>
    <row r="611" spans="1:16" x14ac:dyDescent="0.15">
      <c r="A611" s="108"/>
      <c r="B611" s="109"/>
      <c r="C611" s="109"/>
      <c r="D611" s="109"/>
      <c r="E611" s="109"/>
      <c r="F611" s="110"/>
      <c r="G611" s="110"/>
      <c r="H611" s="110"/>
      <c r="I611" s="110"/>
      <c r="J611" s="110"/>
      <c r="P611" s="3" t="str">
        <f>IF(基本情報登録!$D$10="","",IF(基本情報登録!$D$10=登録データ!D611,1,0))</f>
        <v/>
      </c>
    </row>
    <row r="612" spans="1:16" x14ac:dyDescent="0.15">
      <c r="A612" s="108"/>
      <c r="B612" s="109"/>
      <c r="C612" s="109"/>
      <c r="D612" s="109"/>
      <c r="E612" s="109"/>
      <c r="F612" s="110"/>
      <c r="G612" s="110"/>
      <c r="H612" s="110"/>
      <c r="I612" s="110"/>
      <c r="J612" s="110"/>
      <c r="P612" s="3" t="str">
        <f>IF(基本情報登録!$D$10="","",IF(基本情報登録!$D$10=登録データ!D612,1,0))</f>
        <v/>
      </c>
    </row>
    <row r="613" spans="1:16" x14ac:dyDescent="0.15">
      <c r="A613" s="108"/>
      <c r="B613" s="109"/>
      <c r="C613" s="109"/>
      <c r="D613" s="109"/>
      <c r="E613" s="109"/>
      <c r="F613" s="110"/>
      <c r="G613" s="110"/>
      <c r="H613" s="110"/>
      <c r="I613" s="110"/>
      <c r="J613" s="110"/>
      <c r="P613" s="3" t="str">
        <f>IF(基本情報登録!$D$10="","",IF(基本情報登録!$D$10=登録データ!D613,1,0))</f>
        <v/>
      </c>
    </row>
    <row r="614" spans="1:16" x14ac:dyDescent="0.15">
      <c r="A614" s="108"/>
      <c r="B614" s="109"/>
      <c r="C614" s="109"/>
      <c r="D614" s="109"/>
      <c r="E614" s="109"/>
      <c r="F614" s="110"/>
      <c r="G614" s="110"/>
      <c r="H614" s="110"/>
      <c r="I614" s="110"/>
      <c r="J614" s="110"/>
      <c r="P614" s="3" t="str">
        <f>IF(基本情報登録!$D$10="","",IF(基本情報登録!$D$10=登録データ!D614,1,0))</f>
        <v/>
      </c>
    </row>
    <row r="615" spans="1:16" x14ac:dyDescent="0.15">
      <c r="A615" s="108"/>
      <c r="B615" s="109"/>
      <c r="C615" s="109"/>
      <c r="D615" s="109"/>
      <c r="E615" s="109"/>
      <c r="F615" s="110"/>
      <c r="G615" s="110"/>
      <c r="H615" s="110"/>
      <c r="I615" s="110"/>
      <c r="J615" s="110"/>
      <c r="P615" s="3" t="str">
        <f>IF(基本情報登録!$D$10="","",IF(基本情報登録!$D$10=登録データ!D615,1,0))</f>
        <v/>
      </c>
    </row>
    <row r="616" spans="1:16" x14ac:dyDescent="0.15">
      <c r="A616" s="108"/>
      <c r="B616" s="109"/>
      <c r="C616" s="109"/>
      <c r="D616" s="109"/>
      <c r="E616" s="109"/>
      <c r="F616" s="110"/>
      <c r="G616" s="110"/>
      <c r="H616" s="110"/>
      <c r="I616" s="110"/>
      <c r="J616" s="110"/>
      <c r="P616" s="3" t="str">
        <f>IF(基本情報登録!$D$10="","",IF(基本情報登録!$D$10=登録データ!D616,1,0))</f>
        <v/>
      </c>
    </row>
    <row r="617" spans="1:16" x14ac:dyDescent="0.15">
      <c r="A617" s="108"/>
      <c r="B617" s="109"/>
      <c r="C617" s="109"/>
      <c r="D617" s="109"/>
      <c r="E617" s="109"/>
      <c r="F617" s="110"/>
      <c r="G617" s="110"/>
      <c r="H617" s="110"/>
      <c r="I617" s="110"/>
      <c r="J617" s="110"/>
      <c r="P617" s="3" t="str">
        <f>IF(基本情報登録!$D$10="","",IF(基本情報登録!$D$10=登録データ!D617,1,0))</f>
        <v/>
      </c>
    </row>
    <row r="618" spans="1:16" x14ac:dyDescent="0.15">
      <c r="A618" s="108"/>
      <c r="B618" s="109"/>
      <c r="C618" s="109"/>
      <c r="D618" s="109"/>
      <c r="E618" s="109"/>
      <c r="F618" s="110"/>
      <c r="G618" s="110"/>
      <c r="H618" s="110"/>
      <c r="I618" s="110"/>
      <c r="J618" s="110"/>
      <c r="P618" s="3" t="str">
        <f>IF(基本情報登録!$D$10="","",IF(基本情報登録!$D$10=登録データ!D618,1,0))</f>
        <v/>
      </c>
    </row>
    <row r="619" spans="1:16" x14ac:dyDescent="0.15">
      <c r="A619" s="108"/>
      <c r="B619" s="109"/>
      <c r="C619" s="109"/>
      <c r="D619" s="109"/>
      <c r="E619" s="109"/>
      <c r="F619" s="110"/>
      <c r="G619" s="110"/>
      <c r="H619" s="110"/>
      <c r="I619" s="110"/>
      <c r="J619" s="110"/>
      <c r="P619" s="3" t="str">
        <f>IF(基本情報登録!$D$10="","",IF(基本情報登録!$D$10=登録データ!D619,1,0))</f>
        <v/>
      </c>
    </row>
    <row r="620" spans="1:16" x14ac:dyDescent="0.15">
      <c r="A620" s="108"/>
      <c r="B620" s="109"/>
      <c r="C620" s="109"/>
      <c r="D620" s="109"/>
      <c r="E620" s="109"/>
      <c r="F620" s="110"/>
      <c r="G620" s="110"/>
      <c r="H620" s="110"/>
      <c r="I620" s="110"/>
      <c r="J620" s="110"/>
      <c r="P620" s="3" t="str">
        <f>IF(基本情報登録!$D$10="","",IF(基本情報登録!$D$10=登録データ!D620,1,0))</f>
        <v/>
      </c>
    </row>
    <row r="621" spans="1:16" x14ac:dyDescent="0.15">
      <c r="A621" s="108"/>
      <c r="B621" s="109"/>
      <c r="C621" s="109"/>
      <c r="D621" s="109"/>
      <c r="E621" s="109"/>
      <c r="F621" s="110"/>
      <c r="G621" s="110"/>
      <c r="H621" s="110"/>
      <c r="I621" s="110"/>
      <c r="J621" s="110"/>
      <c r="P621" s="3" t="str">
        <f>IF(基本情報登録!$D$10="","",IF(基本情報登録!$D$10=登録データ!D621,1,0))</f>
        <v/>
      </c>
    </row>
    <row r="622" spans="1:16" x14ac:dyDescent="0.15">
      <c r="A622" s="108"/>
      <c r="B622" s="109"/>
      <c r="C622" s="109"/>
      <c r="D622" s="109"/>
      <c r="E622" s="109"/>
      <c r="F622" s="110"/>
      <c r="G622" s="110"/>
      <c r="H622" s="110"/>
      <c r="I622" s="110"/>
      <c r="J622" s="110"/>
      <c r="P622" s="3" t="str">
        <f>IF(基本情報登録!$D$10="","",IF(基本情報登録!$D$10=登録データ!D622,1,0))</f>
        <v/>
      </c>
    </row>
    <row r="623" spans="1:16" x14ac:dyDescent="0.15">
      <c r="A623" s="108"/>
      <c r="B623" s="109"/>
      <c r="C623" s="109"/>
      <c r="D623" s="109"/>
      <c r="E623" s="109"/>
      <c r="F623" s="110"/>
      <c r="G623" s="110"/>
      <c r="H623" s="110"/>
      <c r="I623" s="110"/>
      <c r="J623" s="110"/>
      <c r="P623" s="3" t="str">
        <f>IF(基本情報登録!$D$10="","",IF(基本情報登録!$D$10=登録データ!D623,1,0))</f>
        <v/>
      </c>
    </row>
    <row r="624" spans="1:16" x14ac:dyDescent="0.15">
      <c r="A624" s="108"/>
      <c r="B624" s="109"/>
      <c r="C624" s="109"/>
      <c r="D624" s="109"/>
      <c r="E624" s="109"/>
      <c r="F624" s="110"/>
      <c r="G624" s="110"/>
      <c r="H624" s="110"/>
      <c r="I624" s="110"/>
      <c r="J624" s="110"/>
      <c r="P624" s="3" t="str">
        <f>IF(基本情報登録!$D$10="","",IF(基本情報登録!$D$10=登録データ!D624,1,0))</f>
        <v/>
      </c>
    </row>
    <row r="625" spans="1:16" x14ac:dyDescent="0.15">
      <c r="A625" s="108"/>
      <c r="B625" s="109"/>
      <c r="C625" s="109"/>
      <c r="D625" s="109"/>
      <c r="E625" s="109"/>
      <c r="F625" s="110"/>
      <c r="G625" s="110"/>
      <c r="H625" s="110"/>
      <c r="I625" s="110"/>
      <c r="J625" s="110"/>
      <c r="P625" s="3" t="str">
        <f>IF(基本情報登録!$D$10="","",IF(基本情報登録!$D$10=登録データ!D625,1,0))</f>
        <v/>
      </c>
    </row>
    <row r="626" spans="1:16" x14ac:dyDescent="0.15">
      <c r="A626" s="108"/>
      <c r="B626" s="109"/>
      <c r="C626" s="109"/>
      <c r="D626" s="109"/>
      <c r="E626" s="109"/>
      <c r="F626" s="110"/>
      <c r="G626" s="110"/>
      <c r="H626" s="110"/>
      <c r="I626" s="110"/>
      <c r="J626" s="110"/>
      <c r="P626" s="3" t="str">
        <f>IF(基本情報登録!$D$10="","",IF(基本情報登録!$D$10=登録データ!D626,1,0))</f>
        <v/>
      </c>
    </row>
    <row r="627" spans="1:16" x14ac:dyDescent="0.15">
      <c r="A627" s="108"/>
      <c r="B627" s="109"/>
      <c r="C627" s="109"/>
      <c r="D627" s="109"/>
      <c r="E627" s="109"/>
      <c r="F627" s="110"/>
      <c r="G627" s="110"/>
      <c r="H627" s="110"/>
      <c r="I627" s="110"/>
      <c r="J627" s="110"/>
      <c r="P627" s="3" t="str">
        <f>IF(基本情報登録!$D$10="","",IF(基本情報登録!$D$10=登録データ!D627,1,0))</f>
        <v/>
      </c>
    </row>
    <row r="628" spans="1:16" x14ac:dyDescent="0.15">
      <c r="A628" s="108"/>
      <c r="B628" s="109"/>
      <c r="C628" s="109"/>
      <c r="D628" s="109"/>
      <c r="E628" s="109"/>
      <c r="F628" s="110"/>
      <c r="G628" s="110"/>
      <c r="H628" s="110"/>
      <c r="I628" s="110"/>
      <c r="J628" s="110"/>
      <c r="P628" s="3" t="str">
        <f>IF(基本情報登録!$D$10="","",IF(基本情報登録!$D$10=登録データ!D628,1,0))</f>
        <v/>
      </c>
    </row>
    <row r="629" spans="1:16" x14ac:dyDescent="0.15">
      <c r="A629" s="108"/>
      <c r="B629" s="109"/>
      <c r="C629" s="109"/>
      <c r="D629" s="109"/>
      <c r="E629" s="109"/>
      <c r="F629" s="110"/>
      <c r="G629" s="110"/>
      <c r="H629" s="110"/>
      <c r="I629" s="110"/>
      <c r="J629" s="110"/>
      <c r="P629" s="3" t="str">
        <f>IF(基本情報登録!$D$10="","",IF(基本情報登録!$D$10=登録データ!D629,1,0))</f>
        <v/>
      </c>
    </row>
    <row r="630" spans="1:16" x14ac:dyDescent="0.15">
      <c r="A630" s="108"/>
      <c r="B630" s="109"/>
      <c r="C630" s="109"/>
      <c r="D630" s="109"/>
      <c r="E630" s="109"/>
      <c r="F630" s="110"/>
      <c r="G630" s="110"/>
      <c r="H630" s="110"/>
      <c r="I630" s="110"/>
      <c r="J630" s="110"/>
      <c r="P630" s="3" t="str">
        <f>IF(基本情報登録!$D$10="","",IF(基本情報登録!$D$10=登録データ!D630,1,0))</f>
        <v/>
      </c>
    </row>
    <row r="631" spans="1:16" x14ac:dyDescent="0.15">
      <c r="A631" s="108"/>
      <c r="B631" s="109"/>
      <c r="C631" s="109"/>
      <c r="D631" s="109"/>
      <c r="E631" s="109"/>
      <c r="F631" s="110"/>
      <c r="G631" s="110"/>
      <c r="H631" s="110"/>
      <c r="I631" s="110"/>
      <c r="J631" s="110"/>
      <c r="P631" s="3" t="str">
        <f>IF(基本情報登録!$D$10="","",IF(基本情報登録!$D$10=登録データ!D631,1,0))</f>
        <v/>
      </c>
    </row>
    <row r="632" spans="1:16" x14ac:dyDescent="0.15">
      <c r="A632" s="108"/>
      <c r="B632" s="109"/>
      <c r="C632" s="109"/>
      <c r="D632" s="109"/>
      <c r="E632" s="109"/>
      <c r="F632" s="110"/>
      <c r="G632" s="110"/>
      <c r="H632" s="110"/>
      <c r="I632" s="110"/>
      <c r="J632" s="110"/>
      <c r="P632" s="3" t="str">
        <f>IF(基本情報登録!$D$10="","",IF(基本情報登録!$D$10=登録データ!D632,1,0))</f>
        <v/>
      </c>
    </row>
    <row r="633" spans="1:16" x14ac:dyDescent="0.15">
      <c r="A633" s="108"/>
      <c r="B633" s="109"/>
      <c r="C633" s="109"/>
      <c r="D633" s="109"/>
      <c r="E633" s="109"/>
      <c r="F633" s="110"/>
      <c r="G633" s="110"/>
      <c r="H633" s="110"/>
      <c r="I633" s="110"/>
      <c r="J633" s="110"/>
      <c r="P633" s="3" t="str">
        <f>IF(基本情報登録!$D$10="","",IF(基本情報登録!$D$10=登録データ!D633,1,0))</f>
        <v/>
      </c>
    </row>
    <row r="634" spans="1:16" x14ac:dyDescent="0.15">
      <c r="A634" s="108"/>
      <c r="B634" s="109"/>
      <c r="C634" s="109"/>
      <c r="D634" s="109"/>
      <c r="E634" s="109"/>
      <c r="F634" s="110"/>
      <c r="G634" s="110"/>
      <c r="H634" s="110"/>
      <c r="I634" s="110"/>
      <c r="J634" s="110"/>
      <c r="P634" s="3" t="str">
        <f>IF(基本情報登録!$D$10="","",IF(基本情報登録!$D$10=登録データ!D634,1,0))</f>
        <v/>
      </c>
    </row>
    <row r="635" spans="1:16" x14ac:dyDescent="0.15">
      <c r="A635" s="108"/>
      <c r="B635" s="109"/>
      <c r="C635" s="109"/>
      <c r="D635" s="109"/>
      <c r="E635" s="109"/>
      <c r="F635" s="110"/>
      <c r="G635" s="110"/>
      <c r="H635" s="110"/>
      <c r="I635" s="110"/>
      <c r="J635" s="110"/>
      <c r="P635" s="3" t="str">
        <f>IF(基本情報登録!$D$10="","",IF(基本情報登録!$D$10=登録データ!D635,1,0))</f>
        <v/>
      </c>
    </row>
    <row r="636" spans="1:16" x14ac:dyDescent="0.15">
      <c r="A636" s="108"/>
      <c r="B636" s="109"/>
      <c r="C636" s="109"/>
      <c r="D636" s="109"/>
      <c r="E636" s="109"/>
      <c r="F636" s="110"/>
      <c r="G636" s="110"/>
      <c r="H636" s="110"/>
      <c r="I636" s="110"/>
      <c r="J636" s="110"/>
      <c r="P636" s="3" t="str">
        <f>IF(基本情報登録!$D$10="","",IF(基本情報登録!$D$10=登録データ!D636,1,0))</f>
        <v/>
      </c>
    </row>
    <row r="637" spans="1:16" x14ac:dyDescent="0.15">
      <c r="A637" s="108"/>
      <c r="B637" s="109"/>
      <c r="C637" s="109"/>
      <c r="D637" s="109"/>
      <c r="E637" s="109"/>
      <c r="F637" s="110"/>
      <c r="G637" s="110"/>
      <c r="H637" s="110"/>
      <c r="I637" s="110"/>
      <c r="J637" s="110"/>
      <c r="P637" s="3" t="str">
        <f>IF(基本情報登録!$D$10="","",IF(基本情報登録!$D$10=登録データ!D637,1,0))</f>
        <v/>
      </c>
    </row>
    <row r="638" spans="1:16" x14ac:dyDescent="0.15">
      <c r="A638" s="108"/>
      <c r="B638" s="109"/>
      <c r="C638" s="109"/>
      <c r="D638" s="109"/>
      <c r="E638" s="109"/>
      <c r="F638" s="110"/>
      <c r="G638" s="110"/>
      <c r="H638" s="110"/>
      <c r="I638" s="110"/>
      <c r="J638" s="110"/>
      <c r="P638" s="3" t="str">
        <f>IF(基本情報登録!$D$10="","",IF(基本情報登録!$D$10=登録データ!D638,1,0))</f>
        <v/>
      </c>
    </row>
    <row r="639" spans="1:16" x14ac:dyDescent="0.15">
      <c r="A639" s="108"/>
      <c r="B639" s="109"/>
      <c r="C639" s="109"/>
      <c r="D639" s="109"/>
      <c r="E639" s="109"/>
      <c r="F639" s="110"/>
      <c r="G639" s="110"/>
      <c r="H639" s="110"/>
      <c r="I639" s="110"/>
      <c r="J639" s="110"/>
      <c r="P639" s="3" t="str">
        <f>IF(基本情報登録!$D$10="","",IF(基本情報登録!$D$10=登録データ!D639,1,0))</f>
        <v/>
      </c>
    </row>
    <row r="640" spans="1:16" x14ac:dyDescent="0.15">
      <c r="A640" s="108"/>
      <c r="B640" s="109"/>
      <c r="C640" s="109"/>
      <c r="D640" s="109"/>
      <c r="E640" s="109"/>
      <c r="F640" s="110"/>
      <c r="G640" s="110"/>
      <c r="H640" s="110"/>
      <c r="I640" s="110"/>
      <c r="J640" s="110"/>
      <c r="P640" s="3" t="str">
        <f>IF(基本情報登録!$D$10="","",IF(基本情報登録!$D$10=登録データ!D640,1,0))</f>
        <v/>
      </c>
    </row>
    <row r="641" spans="1:16" x14ac:dyDescent="0.15">
      <c r="A641" s="108"/>
      <c r="B641" s="109"/>
      <c r="C641" s="109"/>
      <c r="D641" s="109"/>
      <c r="E641" s="109"/>
      <c r="F641" s="110"/>
      <c r="G641" s="110"/>
      <c r="H641" s="110"/>
      <c r="I641" s="110"/>
      <c r="J641" s="110"/>
      <c r="P641" s="3" t="str">
        <f>IF(基本情報登録!$D$10="","",IF(基本情報登録!$D$10=登録データ!D641,1,0))</f>
        <v/>
      </c>
    </row>
    <row r="642" spans="1:16" x14ac:dyDescent="0.15">
      <c r="A642" s="108"/>
      <c r="B642" s="109"/>
      <c r="C642" s="109"/>
      <c r="D642" s="109"/>
      <c r="E642" s="109"/>
      <c r="F642" s="110"/>
      <c r="G642" s="110"/>
      <c r="H642" s="110"/>
      <c r="I642" s="110"/>
      <c r="J642" s="110"/>
      <c r="P642" s="3" t="str">
        <f>IF(基本情報登録!$D$10="","",IF(基本情報登録!$D$10=登録データ!D642,1,0))</f>
        <v/>
      </c>
    </row>
    <row r="643" spans="1:16" x14ac:dyDescent="0.15">
      <c r="A643" s="108"/>
      <c r="B643" s="109"/>
      <c r="C643" s="109"/>
      <c r="D643" s="109"/>
      <c r="E643" s="109"/>
      <c r="F643" s="110"/>
      <c r="G643" s="110"/>
      <c r="H643" s="110"/>
      <c r="I643" s="110"/>
      <c r="J643" s="110"/>
      <c r="P643" s="3" t="str">
        <f>IF(基本情報登録!$D$10="","",IF(基本情報登録!$D$10=登録データ!D643,1,0))</f>
        <v/>
      </c>
    </row>
    <row r="644" spans="1:16" x14ac:dyDescent="0.15">
      <c r="A644" s="108"/>
      <c r="B644" s="109"/>
      <c r="C644" s="109"/>
      <c r="D644" s="109"/>
      <c r="E644" s="109"/>
      <c r="F644" s="110"/>
      <c r="G644" s="110"/>
      <c r="H644" s="110"/>
      <c r="I644" s="110"/>
      <c r="J644" s="110"/>
      <c r="P644" s="3" t="str">
        <f>IF(基本情報登録!$D$10="","",IF(基本情報登録!$D$10=登録データ!D644,1,0))</f>
        <v/>
      </c>
    </row>
    <row r="645" spans="1:16" x14ac:dyDescent="0.15">
      <c r="A645" s="108"/>
      <c r="B645" s="109"/>
      <c r="C645" s="109"/>
      <c r="D645" s="109"/>
      <c r="E645" s="109"/>
      <c r="F645" s="110"/>
      <c r="G645" s="110"/>
      <c r="H645" s="110"/>
      <c r="I645" s="110"/>
      <c r="J645" s="110"/>
      <c r="P645" s="3" t="str">
        <f>IF(基本情報登録!$D$10="","",IF(基本情報登録!$D$10=登録データ!D645,1,0))</f>
        <v/>
      </c>
    </row>
    <row r="646" spans="1:16" x14ac:dyDescent="0.15">
      <c r="A646" s="108"/>
      <c r="B646" s="109"/>
      <c r="C646" s="109"/>
      <c r="D646" s="109"/>
      <c r="E646" s="109"/>
      <c r="F646" s="110"/>
      <c r="G646" s="110"/>
      <c r="H646" s="110"/>
      <c r="I646" s="110"/>
      <c r="J646" s="110"/>
      <c r="P646" s="3" t="str">
        <f>IF(基本情報登録!$D$10="","",IF(基本情報登録!$D$10=登録データ!D646,1,0))</f>
        <v/>
      </c>
    </row>
    <row r="647" spans="1:16" x14ac:dyDescent="0.15">
      <c r="A647" s="108"/>
      <c r="B647" s="109"/>
      <c r="C647" s="109"/>
      <c r="D647" s="109"/>
      <c r="E647" s="109"/>
      <c r="F647" s="110"/>
      <c r="G647" s="110"/>
      <c r="H647" s="110"/>
      <c r="I647" s="110"/>
      <c r="J647" s="110"/>
      <c r="P647" s="3" t="str">
        <f>IF(基本情報登録!$D$10="","",IF(基本情報登録!$D$10=登録データ!D647,1,0))</f>
        <v/>
      </c>
    </row>
    <row r="648" spans="1:16" x14ac:dyDescent="0.15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P648" s="3" t="str">
        <f>IF(基本情報登録!$D$10="","",IF(基本情報登録!$D$10=登録データ!D648,1,0))</f>
        <v/>
      </c>
    </row>
    <row r="649" spans="1:16" x14ac:dyDescent="0.15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P649" s="3" t="str">
        <f>IF(基本情報登録!$D$10="","",IF(基本情報登録!$D$10=登録データ!D649,1,0))</f>
        <v/>
      </c>
    </row>
    <row r="650" spans="1:16" x14ac:dyDescent="0.15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P650" s="3" t="str">
        <f>IF(基本情報登録!$D$10="","",IF(基本情報登録!$D$10=登録データ!D650,1,0))</f>
        <v/>
      </c>
    </row>
    <row r="651" spans="1:16" x14ac:dyDescent="0.15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P651" s="3" t="str">
        <f>IF(基本情報登録!$D$10="","",IF(基本情報登録!$D$10=登録データ!D651,1,0))</f>
        <v/>
      </c>
    </row>
    <row r="652" spans="1:16" x14ac:dyDescent="0.15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P652" s="3" t="str">
        <f>IF(基本情報登録!$D$10="","",IF(基本情報登録!$D$10=登録データ!D652,1,0))</f>
        <v/>
      </c>
    </row>
    <row r="653" spans="1:16" x14ac:dyDescent="0.15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P653" s="3" t="str">
        <f>IF(基本情報登録!$D$10="","",IF(基本情報登録!$D$10=登録データ!D653,1,0))</f>
        <v/>
      </c>
    </row>
    <row r="654" spans="1:16" x14ac:dyDescent="0.15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P654" s="3" t="str">
        <f>IF(基本情報登録!$D$10="","",IF(基本情報登録!$D$10=登録データ!D654,1,0))</f>
        <v/>
      </c>
    </row>
    <row r="655" spans="1:16" x14ac:dyDescent="0.15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P655" s="3" t="str">
        <f>IF(基本情報登録!$D$10="","",IF(基本情報登録!$D$10=登録データ!D655,1,0))</f>
        <v/>
      </c>
    </row>
    <row r="656" spans="1:16" x14ac:dyDescent="0.15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P656" s="3" t="str">
        <f>IF(基本情報登録!$D$10="","",IF(基本情報登録!$D$10=登録データ!D656,1,0))</f>
        <v/>
      </c>
    </row>
    <row r="657" spans="1:16" x14ac:dyDescent="0.15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P657" s="3" t="str">
        <f>IF(基本情報登録!$D$10="","",IF(基本情報登録!$D$10=登録データ!D657,1,0))</f>
        <v/>
      </c>
    </row>
    <row r="658" spans="1:16" x14ac:dyDescent="0.15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P658" s="3" t="str">
        <f>IF(基本情報登録!$D$10="","",IF(基本情報登録!$D$10=登録データ!D658,1,0))</f>
        <v/>
      </c>
    </row>
    <row r="659" spans="1:16" x14ac:dyDescent="0.15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P659" s="3" t="str">
        <f>IF(基本情報登録!$D$10="","",IF(基本情報登録!$D$10=登録データ!D659,1,0))</f>
        <v/>
      </c>
    </row>
    <row r="660" spans="1:16" x14ac:dyDescent="0.15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P660" s="3" t="str">
        <f>IF(基本情報登録!$D$10="","",IF(基本情報登録!$D$10=登録データ!D660,1,0))</f>
        <v/>
      </c>
    </row>
    <row r="661" spans="1:16" x14ac:dyDescent="0.15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P661" s="3" t="str">
        <f>IF(基本情報登録!$D$10="","",IF(基本情報登録!$D$10=登録データ!D661,1,0))</f>
        <v/>
      </c>
    </row>
    <row r="662" spans="1:16" x14ac:dyDescent="0.15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P662" s="3" t="str">
        <f>IF(基本情報登録!$D$10="","",IF(基本情報登録!$D$10=登録データ!D662,1,0))</f>
        <v/>
      </c>
    </row>
    <row r="663" spans="1:16" x14ac:dyDescent="0.15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P663" s="3" t="str">
        <f>IF(基本情報登録!$D$10="","",IF(基本情報登録!$D$10=登録データ!D663,1,0))</f>
        <v/>
      </c>
    </row>
    <row r="664" spans="1:16" x14ac:dyDescent="0.15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P664" s="3" t="str">
        <f>IF(基本情報登録!$D$10="","",IF(基本情報登録!$D$10=登録データ!D664,1,0))</f>
        <v/>
      </c>
    </row>
    <row r="665" spans="1:16" x14ac:dyDescent="0.15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P665" s="3" t="str">
        <f>IF(基本情報登録!$D$10="","",IF(基本情報登録!$D$10=登録データ!D665,1,0))</f>
        <v/>
      </c>
    </row>
    <row r="666" spans="1:16" x14ac:dyDescent="0.15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P666" s="3" t="str">
        <f>IF(基本情報登録!$D$10="","",IF(基本情報登録!$D$10=登録データ!D666,1,0))</f>
        <v/>
      </c>
    </row>
    <row r="667" spans="1:16" x14ac:dyDescent="0.15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P667" s="3" t="str">
        <f>IF(基本情報登録!$D$10="","",IF(基本情報登録!$D$10=登録データ!D667,1,0))</f>
        <v/>
      </c>
    </row>
    <row r="668" spans="1:16" x14ac:dyDescent="0.15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P668" s="3" t="str">
        <f>IF(基本情報登録!$D$10="","",IF(基本情報登録!$D$10=登録データ!D668,1,0))</f>
        <v/>
      </c>
    </row>
    <row r="669" spans="1:16" x14ac:dyDescent="0.15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P669" s="3" t="str">
        <f>IF(基本情報登録!$D$10="","",IF(基本情報登録!$D$10=登録データ!D669,1,0))</f>
        <v/>
      </c>
    </row>
    <row r="670" spans="1:16" x14ac:dyDescent="0.15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P670" s="3" t="str">
        <f>IF(基本情報登録!$D$10="","",IF(基本情報登録!$D$10=登録データ!D670,1,0))</f>
        <v/>
      </c>
    </row>
    <row r="671" spans="1:16" x14ac:dyDescent="0.15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P671" s="3" t="str">
        <f>IF(基本情報登録!$D$10="","",IF(基本情報登録!$D$10=登録データ!D671,1,0))</f>
        <v/>
      </c>
    </row>
    <row r="672" spans="1:16" x14ac:dyDescent="0.15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P672" s="3" t="str">
        <f>IF(基本情報登録!$D$10="","",IF(基本情報登録!$D$10=登録データ!D672,1,0))</f>
        <v/>
      </c>
    </row>
    <row r="673" spans="1:16" x14ac:dyDescent="0.15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P673" s="3" t="str">
        <f>IF(基本情報登録!$D$10="","",IF(基本情報登録!$D$10=登録データ!D673,1,0))</f>
        <v/>
      </c>
    </row>
    <row r="674" spans="1:16" x14ac:dyDescent="0.15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P674" s="3" t="str">
        <f>IF(基本情報登録!$D$10="","",IF(基本情報登録!$D$10=登録データ!D674,1,0))</f>
        <v/>
      </c>
    </row>
    <row r="675" spans="1:16" x14ac:dyDescent="0.15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P675" s="3" t="str">
        <f>IF(基本情報登録!$D$10="","",IF(基本情報登録!$D$10=登録データ!D675,1,0))</f>
        <v/>
      </c>
    </row>
    <row r="676" spans="1:16" x14ac:dyDescent="0.15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P676" s="3" t="str">
        <f>IF(基本情報登録!$D$10="","",IF(基本情報登録!$D$10=登録データ!D676,1,0))</f>
        <v/>
      </c>
    </row>
    <row r="677" spans="1:16" x14ac:dyDescent="0.15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P677" s="3" t="str">
        <f>IF(基本情報登録!$D$10="","",IF(基本情報登録!$D$10=登録データ!D677,1,0))</f>
        <v/>
      </c>
    </row>
    <row r="678" spans="1:16" x14ac:dyDescent="0.15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P678" s="3" t="str">
        <f>IF(基本情報登録!$D$10="","",IF(基本情報登録!$D$10=登録データ!D678,1,0))</f>
        <v/>
      </c>
    </row>
    <row r="679" spans="1:16" x14ac:dyDescent="0.15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P679" s="3" t="str">
        <f>IF(基本情報登録!$D$10="","",IF(基本情報登録!$D$10=登録データ!D679,1,0))</f>
        <v/>
      </c>
    </row>
    <row r="680" spans="1:16" x14ac:dyDescent="0.15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P680" s="3" t="str">
        <f>IF(基本情報登録!$D$10="","",IF(基本情報登録!$D$10=登録データ!D680,1,0))</f>
        <v/>
      </c>
    </row>
    <row r="681" spans="1:16" x14ac:dyDescent="0.15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P681" s="3" t="str">
        <f>IF(基本情報登録!$D$10="","",IF(基本情報登録!$D$10=登録データ!D681,1,0))</f>
        <v/>
      </c>
    </row>
    <row r="682" spans="1:16" x14ac:dyDescent="0.15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P682" s="3" t="str">
        <f>IF(基本情報登録!$D$10="","",IF(基本情報登録!$D$10=登録データ!D682,1,0))</f>
        <v/>
      </c>
    </row>
    <row r="683" spans="1:16" x14ac:dyDescent="0.15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P683" s="3" t="str">
        <f>IF(基本情報登録!$D$10="","",IF(基本情報登録!$D$10=登録データ!D683,1,0))</f>
        <v/>
      </c>
    </row>
    <row r="684" spans="1:16" x14ac:dyDescent="0.15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P684" s="3" t="str">
        <f>IF(基本情報登録!$D$10="","",IF(基本情報登録!$D$10=登録データ!D684,1,0))</f>
        <v/>
      </c>
    </row>
    <row r="685" spans="1:16" x14ac:dyDescent="0.15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P685" s="3" t="str">
        <f>IF(基本情報登録!$D$10="","",IF(基本情報登録!$D$10=登録データ!D685,1,0))</f>
        <v/>
      </c>
    </row>
    <row r="686" spans="1:16" x14ac:dyDescent="0.15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P686" s="3" t="str">
        <f>IF(基本情報登録!$D$10="","",IF(基本情報登録!$D$10=登録データ!D686,1,0))</f>
        <v/>
      </c>
    </row>
    <row r="687" spans="1:16" x14ac:dyDescent="0.15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P687" s="3" t="str">
        <f>IF(基本情報登録!$D$10="","",IF(基本情報登録!$D$10=登録データ!D687,1,0))</f>
        <v/>
      </c>
    </row>
    <row r="688" spans="1:16" x14ac:dyDescent="0.15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P688" s="3" t="str">
        <f>IF(基本情報登録!$D$10="","",IF(基本情報登録!$D$10=登録データ!D688,1,0))</f>
        <v/>
      </c>
    </row>
    <row r="689" spans="1:16" x14ac:dyDescent="0.15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P689" s="3" t="str">
        <f>IF(基本情報登録!$D$10="","",IF(基本情報登録!$D$10=登録データ!D689,1,0))</f>
        <v/>
      </c>
    </row>
    <row r="690" spans="1:16" x14ac:dyDescent="0.15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P690" s="3" t="str">
        <f>IF(基本情報登録!$D$10="","",IF(基本情報登録!$D$10=登録データ!D690,1,0))</f>
        <v/>
      </c>
    </row>
    <row r="691" spans="1:16" x14ac:dyDescent="0.15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P691" s="3" t="str">
        <f>IF(基本情報登録!$D$10="","",IF(基本情報登録!$D$10=登録データ!D691,1,0))</f>
        <v/>
      </c>
    </row>
    <row r="692" spans="1:16" x14ac:dyDescent="0.15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P692" s="3" t="str">
        <f>IF(基本情報登録!$D$10="","",IF(基本情報登録!$D$10=登録データ!D692,1,0))</f>
        <v/>
      </c>
    </row>
    <row r="693" spans="1:16" x14ac:dyDescent="0.15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P693" s="3" t="str">
        <f>IF(基本情報登録!$D$10="","",IF(基本情報登録!$D$10=登録データ!D693,1,0))</f>
        <v/>
      </c>
    </row>
    <row r="694" spans="1:16" x14ac:dyDescent="0.15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P694" s="3" t="str">
        <f>IF(基本情報登録!$D$10="","",IF(基本情報登録!$D$10=登録データ!D694,1,0))</f>
        <v/>
      </c>
    </row>
    <row r="695" spans="1:16" x14ac:dyDescent="0.15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P695" s="3" t="str">
        <f>IF(基本情報登録!$D$10="","",IF(基本情報登録!$D$10=登録データ!D695,1,0))</f>
        <v/>
      </c>
    </row>
    <row r="696" spans="1:16" x14ac:dyDescent="0.15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P696" s="3" t="str">
        <f>IF(基本情報登録!$D$10="","",IF(基本情報登録!$D$10=登録データ!D696,1,0))</f>
        <v/>
      </c>
    </row>
    <row r="697" spans="1:16" x14ac:dyDescent="0.15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P697" s="3" t="str">
        <f>IF(基本情報登録!$D$10="","",IF(基本情報登録!$D$10=登録データ!D697,1,0))</f>
        <v/>
      </c>
    </row>
    <row r="698" spans="1:16" x14ac:dyDescent="0.15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P698" s="3" t="str">
        <f>IF(基本情報登録!$D$10="","",IF(基本情報登録!$D$10=登録データ!D698,1,0))</f>
        <v/>
      </c>
    </row>
    <row r="699" spans="1:16" x14ac:dyDescent="0.15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P699" s="3" t="str">
        <f>IF(基本情報登録!$D$10="","",IF(基本情報登録!$D$10=登録データ!D699,1,0))</f>
        <v/>
      </c>
    </row>
    <row r="700" spans="1:16" x14ac:dyDescent="0.15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P700" s="3" t="str">
        <f>IF(基本情報登録!$D$10="","",IF(基本情報登録!$D$10=登録データ!D700,1,0))</f>
        <v/>
      </c>
    </row>
    <row r="701" spans="1:16" x14ac:dyDescent="0.15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P701" s="3" t="str">
        <f>IF(基本情報登録!$D$10="","",IF(基本情報登録!$D$10=登録データ!D701,1,0))</f>
        <v/>
      </c>
    </row>
    <row r="702" spans="1:16" x14ac:dyDescent="0.15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P702" s="3" t="str">
        <f>IF(基本情報登録!$D$10="","",IF(基本情報登録!$D$10=登録データ!D702,1,0))</f>
        <v/>
      </c>
    </row>
    <row r="703" spans="1:16" x14ac:dyDescent="0.15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P703" s="3" t="str">
        <f>IF(基本情報登録!$D$10="","",IF(基本情報登録!$D$10=登録データ!D703,1,0))</f>
        <v/>
      </c>
    </row>
    <row r="704" spans="1:16" x14ac:dyDescent="0.15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P704" s="3" t="str">
        <f>IF(基本情報登録!$D$10="","",IF(基本情報登録!$D$10=登録データ!D704,1,0))</f>
        <v/>
      </c>
    </row>
    <row r="705" spans="1:16" x14ac:dyDescent="0.15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P705" s="3" t="str">
        <f>IF(基本情報登録!$D$10="","",IF(基本情報登録!$D$10=登録データ!D705,1,0))</f>
        <v/>
      </c>
    </row>
    <row r="706" spans="1:16" x14ac:dyDescent="0.15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P706" s="3" t="str">
        <f>IF(基本情報登録!$D$10="","",IF(基本情報登録!$D$10=登録データ!D706,1,0))</f>
        <v/>
      </c>
    </row>
    <row r="707" spans="1:16" x14ac:dyDescent="0.15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P707" s="3" t="str">
        <f>IF(基本情報登録!$D$10="","",IF(基本情報登録!$D$10=登録データ!D707,1,0))</f>
        <v/>
      </c>
    </row>
    <row r="708" spans="1:16" x14ac:dyDescent="0.15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P708" s="3" t="str">
        <f>IF(基本情報登録!$D$10="","",IF(基本情報登録!$D$10=登録データ!D708,1,0))</f>
        <v/>
      </c>
    </row>
    <row r="709" spans="1:16" x14ac:dyDescent="0.15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P709" s="3" t="str">
        <f>IF(基本情報登録!$D$10="","",IF(基本情報登録!$D$10=登録データ!D709,1,0))</f>
        <v/>
      </c>
    </row>
    <row r="710" spans="1:16" x14ac:dyDescent="0.15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P710" s="3" t="str">
        <f>IF(基本情報登録!$D$10="","",IF(基本情報登録!$D$10=登録データ!D710,1,0))</f>
        <v/>
      </c>
    </row>
    <row r="711" spans="1:16" x14ac:dyDescent="0.15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P711" s="3" t="str">
        <f>IF(基本情報登録!$D$10="","",IF(基本情報登録!$D$10=登録データ!D711,1,0))</f>
        <v/>
      </c>
    </row>
    <row r="712" spans="1:16" x14ac:dyDescent="0.15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P712" s="3" t="str">
        <f>IF(基本情報登録!$D$10="","",IF(基本情報登録!$D$10=登録データ!D712,1,0))</f>
        <v/>
      </c>
    </row>
    <row r="713" spans="1:16" x14ac:dyDescent="0.15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P713" s="3" t="str">
        <f>IF(基本情報登録!$D$10="","",IF(基本情報登録!$D$10=登録データ!D713,1,0))</f>
        <v/>
      </c>
    </row>
    <row r="714" spans="1:16" x14ac:dyDescent="0.15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P714" s="3" t="str">
        <f>IF(基本情報登録!$D$10="","",IF(基本情報登録!$D$10=登録データ!D714,1,0))</f>
        <v/>
      </c>
    </row>
    <row r="715" spans="1:16" x14ac:dyDescent="0.15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P715" s="3" t="str">
        <f>IF(基本情報登録!$D$10="","",IF(基本情報登録!$D$10=登録データ!D715,1,0))</f>
        <v/>
      </c>
    </row>
    <row r="716" spans="1:16" x14ac:dyDescent="0.15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P716" s="3" t="str">
        <f>IF(基本情報登録!$D$10="","",IF(基本情報登録!$D$10=登録データ!D716,1,0))</f>
        <v/>
      </c>
    </row>
    <row r="717" spans="1:16" x14ac:dyDescent="0.15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P717" s="3" t="str">
        <f>IF(基本情報登録!$D$10="","",IF(基本情報登録!$D$10=登録データ!D717,1,0))</f>
        <v/>
      </c>
    </row>
    <row r="718" spans="1:16" x14ac:dyDescent="0.15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P718" s="3" t="str">
        <f>IF(基本情報登録!$D$10="","",IF(基本情報登録!$D$10=登録データ!D718,1,0))</f>
        <v/>
      </c>
    </row>
    <row r="719" spans="1:16" x14ac:dyDescent="0.15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P719" s="3" t="str">
        <f>IF(基本情報登録!$D$10="","",IF(基本情報登録!$D$10=登録データ!D719,1,0))</f>
        <v/>
      </c>
    </row>
    <row r="720" spans="1:16" x14ac:dyDescent="0.15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P720" s="3" t="str">
        <f>IF(基本情報登録!$D$10="","",IF(基本情報登録!$D$10=登録データ!D720,1,0))</f>
        <v/>
      </c>
    </row>
    <row r="721" spans="1:16" x14ac:dyDescent="0.15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P721" s="3" t="str">
        <f>IF(基本情報登録!$D$10="","",IF(基本情報登録!$D$10=登録データ!D721,1,0))</f>
        <v/>
      </c>
    </row>
    <row r="722" spans="1:16" x14ac:dyDescent="0.15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P722" s="3" t="str">
        <f>IF(基本情報登録!$D$10="","",IF(基本情報登録!$D$10=登録データ!D722,1,0))</f>
        <v/>
      </c>
    </row>
    <row r="723" spans="1:16" x14ac:dyDescent="0.15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P723" s="3" t="str">
        <f>IF(基本情報登録!$D$10="","",IF(基本情報登録!$D$10=登録データ!D723,1,0))</f>
        <v/>
      </c>
    </row>
    <row r="724" spans="1:16" x14ac:dyDescent="0.15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P724" s="3" t="str">
        <f>IF(基本情報登録!$D$10="","",IF(基本情報登録!$D$10=登録データ!D724,1,0))</f>
        <v/>
      </c>
    </row>
    <row r="725" spans="1:16" x14ac:dyDescent="0.15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P725" s="3" t="str">
        <f>IF(基本情報登録!$D$10="","",IF(基本情報登録!$D$10=登録データ!D725,1,0))</f>
        <v/>
      </c>
    </row>
    <row r="726" spans="1:16" x14ac:dyDescent="0.15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P726" s="3" t="str">
        <f>IF(基本情報登録!$D$10="","",IF(基本情報登録!$D$10=登録データ!D726,1,0))</f>
        <v/>
      </c>
    </row>
    <row r="727" spans="1:16" x14ac:dyDescent="0.15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P727" s="3" t="str">
        <f>IF(基本情報登録!$D$10="","",IF(基本情報登録!$D$10=登録データ!D727,1,0))</f>
        <v/>
      </c>
    </row>
    <row r="728" spans="1:16" x14ac:dyDescent="0.15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P728" s="3" t="str">
        <f>IF(基本情報登録!$D$10="","",IF(基本情報登録!$D$10=登録データ!D728,1,0))</f>
        <v/>
      </c>
    </row>
    <row r="729" spans="1:16" x14ac:dyDescent="0.15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P729" s="3" t="str">
        <f>IF(基本情報登録!$D$10="","",IF(基本情報登録!$D$10=登録データ!D729,1,0))</f>
        <v/>
      </c>
    </row>
    <row r="730" spans="1:16" x14ac:dyDescent="0.15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P730" s="3" t="str">
        <f>IF(基本情報登録!$D$10="","",IF(基本情報登録!$D$10=登録データ!D730,1,0))</f>
        <v/>
      </c>
    </row>
    <row r="731" spans="1:16" x14ac:dyDescent="0.15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P731" s="3" t="str">
        <f>IF(基本情報登録!$D$10="","",IF(基本情報登録!$D$10=登録データ!D731,1,0))</f>
        <v/>
      </c>
    </row>
    <row r="732" spans="1:16" x14ac:dyDescent="0.15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P732" s="3" t="str">
        <f>IF(基本情報登録!$D$10="","",IF(基本情報登録!$D$10=登録データ!D732,1,0))</f>
        <v/>
      </c>
    </row>
    <row r="733" spans="1:16" x14ac:dyDescent="0.15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P733" s="3" t="str">
        <f>IF(基本情報登録!$D$10="","",IF(基本情報登録!$D$10=登録データ!D733,1,0))</f>
        <v/>
      </c>
    </row>
    <row r="734" spans="1:16" x14ac:dyDescent="0.15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P734" s="3" t="str">
        <f>IF(基本情報登録!$D$10="","",IF(基本情報登録!$D$10=登録データ!D734,1,0))</f>
        <v/>
      </c>
    </row>
    <row r="735" spans="1:16" x14ac:dyDescent="0.15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P735" s="3" t="str">
        <f>IF(基本情報登録!$D$10="","",IF(基本情報登録!$D$10=登録データ!D735,1,0))</f>
        <v/>
      </c>
    </row>
    <row r="736" spans="1:16" x14ac:dyDescent="0.15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P736" s="3" t="str">
        <f>IF(基本情報登録!$D$10="","",IF(基本情報登録!$D$10=登録データ!D736,1,0))</f>
        <v/>
      </c>
    </row>
    <row r="737" spans="1:16" x14ac:dyDescent="0.15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P737" s="3" t="str">
        <f>IF(基本情報登録!$D$10="","",IF(基本情報登録!$D$10=登録データ!D737,1,0))</f>
        <v/>
      </c>
    </row>
    <row r="738" spans="1:16" x14ac:dyDescent="0.15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P738" s="3" t="str">
        <f>IF(基本情報登録!$D$10="","",IF(基本情報登録!$D$10=登録データ!D738,1,0))</f>
        <v/>
      </c>
    </row>
    <row r="739" spans="1:16" x14ac:dyDescent="0.15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P739" s="3" t="str">
        <f>IF(基本情報登録!$D$10="","",IF(基本情報登録!$D$10=登録データ!D739,1,0))</f>
        <v/>
      </c>
    </row>
    <row r="740" spans="1:16" x14ac:dyDescent="0.15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P740" s="3" t="str">
        <f>IF(基本情報登録!$D$10="","",IF(基本情報登録!$D$10=登録データ!D740,1,0))</f>
        <v/>
      </c>
    </row>
    <row r="741" spans="1:16" x14ac:dyDescent="0.15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P741" s="3" t="str">
        <f>IF(基本情報登録!$D$10="","",IF(基本情報登録!$D$10=登録データ!D741,1,0))</f>
        <v/>
      </c>
    </row>
    <row r="742" spans="1:16" x14ac:dyDescent="0.15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P742" s="3" t="str">
        <f>IF(基本情報登録!$D$10="","",IF(基本情報登録!$D$10=登録データ!D742,1,0))</f>
        <v/>
      </c>
    </row>
    <row r="743" spans="1:16" x14ac:dyDescent="0.15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P743" s="3" t="str">
        <f>IF(基本情報登録!$D$10="","",IF(基本情報登録!$D$10=登録データ!D743,1,0))</f>
        <v/>
      </c>
    </row>
    <row r="744" spans="1:16" x14ac:dyDescent="0.15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P744" s="3" t="str">
        <f>IF(基本情報登録!$D$10="","",IF(基本情報登録!$D$10=登録データ!D744,1,0))</f>
        <v/>
      </c>
    </row>
    <row r="745" spans="1:16" x14ac:dyDescent="0.15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P745" s="3" t="str">
        <f>IF(基本情報登録!$D$10="","",IF(基本情報登録!$D$10=登録データ!D745,1,0))</f>
        <v/>
      </c>
    </row>
    <row r="746" spans="1:16" x14ac:dyDescent="0.15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P746" s="3" t="str">
        <f>IF(基本情報登録!$D$10="","",IF(基本情報登録!$D$10=登録データ!D746,1,0))</f>
        <v/>
      </c>
    </row>
    <row r="747" spans="1:16" x14ac:dyDescent="0.15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P747" s="3" t="str">
        <f>IF(基本情報登録!$D$10="","",IF(基本情報登録!$D$10=登録データ!D747,1,0))</f>
        <v/>
      </c>
    </row>
    <row r="748" spans="1:16" x14ac:dyDescent="0.15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P748" s="3" t="str">
        <f>IF(基本情報登録!$D$10="","",IF(基本情報登録!$D$10=登録データ!D748,1,0))</f>
        <v/>
      </c>
    </row>
    <row r="749" spans="1:16" x14ac:dyDescent="0.15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P749" s="3" t="str">
        <f>IF(基本情報登録!$D$10="","",IF(基本情報登録!$D$10=登録データ!D749,1,0))</f>
        <v/>
      </c>
    </row>
    <row r="750" spans="1:16" x14ac:dyDescent="0.15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P750" s="3" t="str">
        <f>IF(基本情報登録!$D$10="","",IF(基本情報登録!$D$10=登録データ!D750,1,0))</f>
        <v/>
      </c>
    </row>
    <row r="751" spans="1:16" x14ac:dyDescent="0.15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P751" s="3" t="str">
        <f>IF(基本情報登録!$D$10="","",IF(基本情報登録!$D$10=登録データ!D751,1,0))</f>
        <v/>
      </c>
    </row>
    <row r="752" spans="1:16" x14ac:dyDescent="0.15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P752" s="3" t="str">
        <f>IF(基本情報登録!$D$10="","",IF(基本情報登録!$D$10=登録データ!D752,1,0))</f>
        <v/>
      </c>
    </row>
    <row r="753" spans="1:16" x14ac:dyDescent="0.15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P753" s="3" t="str">
        <f>IF(基本情報登録!$D$10="","",IF(基本情報登録!$D$10=登録データ!D753,1,0))</f>
        <v/>
      </c>
    </row>
    <row r="754" spans="1:16" x14ac:dyDescent="0.15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P754" s="3" t="str">
        <f>IF(基本情報登録!$D$10="","",IF(基本情報登録!$D$10=登録データ!D754,1,0))</f>
        <v/>
      </c>
    </row>
    <row r="755" spans="1:16" x14ac:dyDescent="0.15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P755" s="3" t="str">
        <f>IF(基本情報登録!$D$10="","",IF(基本情報登録!$D$10=登録データ!D755,1,0))</f>
        <v/>
      </c>
    </row>
    <row r="756" spans="1:16" x14ac:dyDescent="0.15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P756" s="3" t="str">
        <f>IF(基本情報登録!$D$10="","",IF(基本情報登録!$D$10=登録データ!D756,1,0))</f>
        <v/>
      </c>
    </row>
    <row r="757" spans="1:16" x14ac:dyDescent="0.15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P757" s="3" t="str">
        <f>IF(基本情報登録!$D$10="","",IF(基本情報登録!$D$10=登録データ!D757,1,0))</f>
        <v/>
      </c>
    </row>
    <row r="758" spans="1:16" x14ac:dyDescent="0.15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P758" s="3" t="str">
        <f>IF(基本情報登録!$D$10="","",IF(基本情報登録!$D$10=登録データ!D758,1,0))</f>
        <v/>
      </c>
    </row>
    <row r="759" spans="1:16" x14ac:dyDescent="0.15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P759" s="3" t="str">
        <f>IF(基本情報登録!$D$10="","",IF(基本情報登録!$D$10=登録データ!D759,1,0))</f>
        <v/>
      </c>
    </row>
    <row r="760" spans="1:16" x14ac:dyDescent="0.15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P760" s="3" t="str">
        <f>IF(基本情報登録!$D$10="","",IF(基本情報登録!$D$10=登録データ!D760,1,0))</f>
        <v/>
      </c>
    </row>
    <row r="761" spans="1:16" x14ac:dyDescent="0.15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P761" s="3" t="str">
        <f>IF(基本情報登録!$D$10="","",IF(基本情報登録!$D$10=登録データ!D761,1,0))</f>
        <v/>
      </c>
    </row>
    <row r="762" spans="1:16" x14ac:dyDescent="0.15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P762" s="3" t="str">
        <f>IF(基本情報登録!$D$10="","",IF(基本情報登録!$D$10=登録データ!D762,1,0))</f>
        <v/>
      </c>
    </row>
    <row r="763" spans="1:16" x14ac:dyDescent="0.15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P763" s="3" t="str">
        <f>IF(基本情報登録!$D$10="","",IF(基本情報登録!$D$10=登録データ!D763,1,0))</f>
        <v/>
      </c>
    </row>
    <row r="764" spans="1:16" x14ac:dyDescent="0.15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P764" s="3" t="str">
        <f>IF(基本情報登録!$D$10="","",IF(基本情報登録!$D$10=登録データ!D764,1,0))</f>
        <v/>
      </c>
    </row>
    <row r="765" spans="1:16" x14ac:dyDescent="0.15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P765" s="3" t="str">
        <f>IF(基本情報登録!$D$10="","",IF(基本情報登録!$D$10=登録データ!D765,1,0))</f>
        <v/>
      </c>
    </row>
    <row r="766" spans="1:16" x14ac:dyDescent="0.15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P766" s="3" t="str">
        <f>IF(基本情報登録!$D$10="","",IF(基本情報登録!$D$10=登録データ!D766,1,0))</f>
        <v/>
      </c>
    </row>
    <row r="767" spans="1:16" x14ac:dyDescent="0.15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P767" s="3" t="str">
        <f>IF(基本情報登録!$D$10="","",IF(基本情報登録!$D$10=登録データ!D767,1,0))</f>
        <v/>
      </c>
    </row>
    <row r="768" spans="1:16" x14ac:dyDescent="0.15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P768" s="3" t="str">
        <f>IF(基本情報登録!$D$10="","",IF(基本情報登録!$D$10=登録データ!D768,1,0))</f>
        <v/>
      </c>
    </row>
    <row r="769" spans="1:16" x14ac:dyDescent="0.15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P769" s="3" t="str">
        <f>IF(基本情報登録!$D$10="","",IF(基本情報登録!$D$10=登録データ!D769,1,0))</f>
        <v/>
      </c>
    </row>
    <row r="770" spans="1:16" x14ac:dyDescent="0.15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P770" s="3" t="str">
        <f>IF(基本情報登録!$D$10="","",IF(基本情報登録!$D$10=登録データ!D770,1,0))</f>
        <v/>
      </c>
    </row>
    <row r="771" spans="1:16" x14ac:dyDescent="0.15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P771" s="3" t="str">
        <f>IF(基本情報登録!$D$10="","",IF(基本情報登録!$D$10=登録データ!D771,1,0))</f>
        <v/>
      </c>
    </row>
    <row r="772" spans="1:16" x14ac:dyDescent="0.15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P772" s="3" t="str">
        <f>IF(基本情報登録!$D$10="","",IF(基本情報登録!$D$10=登録データ!D772,1,0))</f>
        <v/>
      </c>
    </row>
    <row r="773" spans="1:16" x14ac:dyDescent="0.15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P773" s="3" t="str">
        <f>IF(基本情報登録!$D$10="","",IF(基本情報登録!$D$10=登録データ!D773,1,0))</f>
        <v/>
      </c>
    </row>
    <row r="774" spans="1:16" x14ac:dyDescent="0.15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P774" s="3" t="str">
        <f>IF(基本情報登録!$D$10="","",IF(基本情報登録!$D$10=登録データ!D774,1,0))</f>
        <v/>
      </c>
    </row>
    <row r="775" spans="1:16" x14ac:dyDescent="0.15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P775" s="3" t="str">
        <f>IF(基本情報登録!$D$10="","",IF(基本情報登録!$D$10=登録データ!D775,1,0))</f>
        <v/>
      </c>
    </row>
    <row r="776" spans="1:16" x14ac:dyDescent="0.15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P776" s="3" t="str">
        <f>IF(基本情報登録!$D$10="","",IF(基本情報登録!$D$10=登録データ!D776,1,0))</f>
        <v/>
      </c>
    </row>
    <row r="777" spans="1:16" x14ac:dyDescent="0.15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P777" s="3" t="str">
        <f>IF(基本情報登録!$D$10="","",IF(基本情報登録!$D$10=登録データ!D777,1,0))</f>
        <v/>
      </c>
    </row>
    <row r="778" spans="1:16" x14ac:dyDescent="0.15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P778" s="3" t="str">
        <f>IF(基本情報登録!$D$10="","",IF(基本情報登録!$D$10=登録データ!D778,1,0))</f>
        <v/>
      </c>
    </row>
    <row r="779" spans="1:16" x14ac:dyDescent="0.15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P779" s="3" t="str">
        <f>IF(基本情報登録!$D$10="","",IF(基本情報登録!$D$10=登録データ!D779,1,0))</f>
        <v/>
      </c>
    </row>
    <row r="780" spans="1:16" x14ac:dyDescent="0.15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P780" s="3" t="str">
        <f>IF(基本情報登録!$D$10="","",IF(基本情報登録!$D$10=登録データ!D780,1,0))</f>
        <v/>
      </c>
    </row>
    <row r="781" spans="1:16" x14ac:dyDescent="0.15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P781" s="3" t="str">
        <f>IF(基本情報登録!$D$10="","",IF(基本情報登録!$D$10=登録データ!D781,1,0))</f>
        <v/>
      </c>
    </row>
    <row r="782" spans="1:16" x14ac:dyDescent="0.15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P782" s="3" t="str">
        <f>IF(基本情報登録!$D$10="","",IF(基本情報登録!$D$10=登録データ!D782,1,0))</f>
        <v/>
      </c>
    </row>
    <row r="783" spans="1:16" x14ac:dyDescent="0.15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P783" s="3" t="str">
        <f>IF(基本情報登録!$D$10="","",IF(基本情報登録!$D$10=登録データ!D783,1,0))</f>
        <v/>
      </c>
    </row>
    <row r="784" spans="1:16" x14ac:dyDescent="0.15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P784" s="3" t="str">
        <f>IF(基本情報登録!$D$10="","",IF(基本情報登録!$D$10=登録データ!D784,1,0))</f>
        <v/>
      </c>
    </row>
    <row r="785" spans="1:16" x14ac:dyDescent="0.15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P785" s="3" t="str">
        <f>IF(基本情報登録!$D$10="","",IF(基本情報登録!$D$10=登録データ!D785,1,0))</f>
        <v/>
      </c>
    </row>
    <row r="786" spans="1:16" x14ac:dyDescent="0.15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P786" s="3" t="str">
        <f>IF(基本情報登録!$D$10="","",IF(基本情報登録!$D$10=登録データ!D786,1,0))</f>
        <v/>
      </c>
    </row>
    <row r="787" spans="1:16" x14ac:dyDescent="0.15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P787" s="3" t="str">
        <f>IF(基本情報登録!$D$10="","",IF(基本情報登録!$D$10=登録データ!D787,1,0))</f>
        <v/>
      </c>
    </row>
    <row r="788" spans="1:16" x14ac:dyDescent="0.15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P788" s="3" t="str">
        <f>IF(基本情報登録!$D$10="","",IF(基本情報登録!$D$10=登録データ!D788,1,0))</f>
        <v/>
      </c>
    </row>
    <row r="789" spans="1:16" x14ac:dyDescent="0.15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P789" s="3" t="str">
        <f>IF(基本情報登録!$D$10="","",IF(基本情報登録!$D$10=登録データ!D789,1,0))</f>
        <v/>
      </c>
    </row>
    <row r="790" spans="1:16" x14ac:dyDescent="0.15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P790" s="3" t="str">
        <f>IF(基本情報登録!$D$10="","",IF(基本情報登録!$D$10=登録データ!D790,1,0))</f>
        <v/>
      </c>
    </row>
    <row r="791" spans="1:16" x14ac:dyDescent="0.15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P791" s="3" t="str">
        <f>IF(基本情報登録!$D$10="","",IF(基本情報登録!$D$10=登録データ!D791,1,0))</f>
        <v/>
      </c>
    </row>
    <row r="792" spans="1:16" x14ac:dyDescent="0.15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P792" s="3" t="str">
        <f>IF(基本情報登録!$D$10="","",IF(基本情報登録!$D$10=登録データ!D792,1,0))</f>
        <v/>
      </c>
    </row>
    <row r="793" spans="1:16" x14ac:dyDescent="0.15">
      <c r="F793" s="110"/>
      <c r="G793" s="110"/>
      <c r="H793" s="110"/>
      <c r="I793" s="110"/>
      <c r="J793" s="110"/>
      <c r="P793" s="3" t="str">
        <f>IF(基本情報登録!$D$10="","",IF(基本情報登録!$D$10=登録データ!D793,1,0))</f>
        <v/>
      </c>
    </row>
    <row r="794" spans="1:16" x14ac:dyDescent="0.15">
      <c r="F794" s="110"/>
      <c r="G794" s="110"/>
      <c r="H794" s="110"/>
      <c r="I794" s="110"/>
      <c r="J794" s="110"/>
      <c r="P794" s="3" t="str">
        <f>IF(基本情報登録!$D$10="","",IF(基本情報登録!$D$10=登録データ!D794,1,0))</f>
        <v/>
      </c>
    </row>
    <row r="795" spans="1:16" x14ac:dyDescent="0.15">
      <c r="F795" s="110"/>
      <c r="G795" s="110"/>
      <c r="H795" s="110"/>
      <c r="I795" s="110"/>
      <c r="J795" s="110"/>
      <c r="P795" s="3" t="str">
        <f>IF(基本情報登録!$D$10="","",IF(基本情報登録!$D$10=登録データ!D795,1,0))</f>
        <v/>
      </c>
    </row>
    <row r="796" spans="1:16" x14ac:dyDescent="0.15">
      <c r="F796" s="110"/>
      <c r="G796" s="110"/>
      <c r="H796" s="110"/>
      <c r="I796" s="110"/>
      <c r="J796" s="110"/>
      <c r="P796" s="3" t="str">
        <f>IF(基本情報登録!$D$10="","",IF(基本情報登録!$D$10=登録データ!D796,1,0))</f>
        <v/>
      </c>
    </row>
    <row r="797" spans="1:16" x14ac:dyDescent="0.15">
      <c r="F797" s="110"/>
      <c r="G797" s="110"/>
      <c r="H797" s="110"/>
      <c r="I797" s="110"/>
      <c r="J797" s="110"/>
      <c r="P797" s="3" t="str">
        <f>IF(基本情報登録!$D$10="","",IF(基本情報登録!$D$10=登録データ!D797,1,0))</f>
        <v/>
      </c>
    </row>
    <row r="798" spans="1:16" x14ac:dyDescent="0.15">
      <c r="F798" s="110"/>
      <c r="G798" s="110"/>
      <c r="H798" s="110"/>
      <c r="I798" s="110"/>
      <c r="J798" s="110"/>
      <c r="P798" s="3" t="str">
        <f>IF(基本情報登録!$D$10="","",IF(基本情報登録!$D$10=登録データ!D798,1,0))</f>
        <v/>
      </c>
    </row>
    <row r="799" spans="1:16" x14ac:dyDescent="0.15">
      <c r="F799" s="110"/>
      <c r="G799" s="110"/>
      <c r="H799" s="110"/>
      <c r="I799" s="110"/>
      <c r="J799" s="110"/>
      <c r="P799" s="3" t="str">
        <f>IF(基本情報登録!$D$10="","",IF(基本情報登録!$D$10=登録データ!D799,1,0))</f>
        <v/>
      </c>
    </row>
    <row r="800" spans="1:16" x14ac:dyDescent="0.15">
      <c r="F800" s="110"/>
      <c r="G800" s="110"/>
      <c r="H800" s="110"/>
      <c r="I800" s="110"/>
      <c r="J800" s="110"/>
      <c r="P800" s="3" t="str">
        <f>IF(基本情報登録!$D$10="","",IF(基本情報登録!$D$10=登録データ!D800,1,0))</f>
        <v/>
      </c>
    </row>
    <row r="801" spans="6:16" x14ac:dyDescent="0.15">
      <c r="F801" s="110"/>
      <c r="G801" s="110"/>
      <c r="H801" s="110"/>
      <c r="I801" s="110"/>
      <c r="J801" s="110"/>
      <c r="P801" s="3" t="str">
        <f>IF(基本情報登録!$D$10="","",IF(基本情報登録!$D$10=登録データ!D801,1,0))</f>
        <v/>
      </c>
    </row>
    <row r="802" spans="6:16" x14ac:dyDescent="0.15">
      <c r="F802" s="110"/>
      <c r="G802" s="110"/>
      <c r="H802" s="110"/>
      <c r="I802" s="110"/>
      <c r="J802" s="110"/>
      <c r="P802" s="3" t="str">
        <f>IF(基本情報登録!$D$10="","",IF(基本情報登録!$D$10=登録データ!D802,1,0))</f>
        <v/>
      </c>
    </row>
    <row r="803" spans="6:16" x14ac:dyDescent="0.15">
      <c r="F803" s="110"/>
      <c r="G803" s="110"/>
      <c r="H803" s="110"/>
      <c r="I803" s="110"/>
      <c r="J803" s="110"/>
      <c r="P803" s="3" t="str">
        <f>IF(基本情報登録!$D$10="","",IF(基本情報登録!$D$10=登録データ!D803,1,0))</f>
        <v/>
      </c>
    </row>
    <row r="804" spans="6:16" x14ac:dyDescent="0.15">
      <c r="F804" s="110"/>
      <c r="G804" s="110"/>
      <c r="H804" s="110"/>
      <c r="I804" s="110"/>
      <c r="J804" s="110"/>
      <c r="P804" s="3" t="str">
        <f>IF(基本情報登録!$D$10="","",IF(基本情報登録!$D$10=登録データ!D804,1,0))</f>
        <v/>
      </c>
    </row>
    <row r="805" spans="6:16" x14ac:dyDescent="0.15">
      <c r="F805" s="110"/>
      <c r="G805" s="110"/>
      <c r="H805" s="110"/>
      <c r="I805" s="110"/>
      <c r="J805" s="110"/>
      <c r="P805" s="3" t="str">
        <f>IF(基本情報登録!$D$10="","",IF(基本情報登録!$D$10=登録データ!D805,1,0))</f>
        <v/>
      </c>
    </row>
    <row r="806" spans="6:16" x14ac:dyDescent="0.15">
      <c r="F806" s="110"/>
      <c r="G806" s="110"/>
      <c r="H806" s="110"/>
      <c r="I806" s="110"/>
      <c r="J806" s="110"/>
      <c r="P806" s="3" t="str">
        <f>IF(基本情報登録!$D$10="","",IF(基本情報登録!$D$10=登録データ!D806,1,0))</f>
        <v/>
      </c>
    </row>
    <row r="807" spans="6:16" x14ac:dyDescent="0.15">
      <c r="F807" s="110"/>
      <c r="G807" s="110"/>
      <c r="H807" s="110"/>
      <c r="I807" s="110"/>
      <c r="J807" s="110"/>
      <c r="P807" s="3" t="str">
        <f>IF(基本情報登録!$D$10="","",IF(基本情報登録!$D$10=登録データ!D807,1,0))</f>
        <v/>
      </c>
    </row>
    <row r="808" spans="6:16" x14ac:dyDescent="0.15">
      <c r="F808" s="110"/>
      <c r="G808" s="110"/>
      <c r="H808" s="110"/>
      <c r="I808" s="110"/>
      <c r="J808" s="110"/>
      <c r="P808" s="3" t="str">
        <f>IF(基本情報登録!$D$10="","",IF(基本情報登録!$D$10=登録データ!D808,1,0))</f>
        <v/>
      </c>
    </row>
    <row r="809" spans="6:16" x14ac:dyDescent="0.15">
      <c r="F809" s="110"/>
      <c r="G809" s="110"/>
      <c r="H809" s="110"/>
      <c r="I809" s="110"/>
      <c r="J809" s="110"/>
      <c r="P809" s="3" t="str">
        <f>IF(基本情報登録!$D$10="","",IF(基本情報登録!$D$10=登録データ!D809,1,0))</f>
        <v/>
      </c>
    </row>
    <row r="810" spans="6:16" x14ac:dyDescent="0.15">
      <c r="F810" s="110"/>
      <c r="G810" s="110"/>
      <c r="H810" s="110"/>
      <c r="I810" s="110"/>
      <c r="J810" s="110"/>
      <c r="P810" s="3" t="str">
        <f>IF(基本情報登録!$D$10="","",IF(基本情報登録!$D$10=登録データ!D810,1,0))</f>
        <v/>
      </c>
    </row>
    <row r="811" spans="6:16" x14ac:dyDescent="0.15">
      <c r="F811" s="110"/>
      <c r="G811" s="110"/>
      <c r="H811" s="110"/>
      <c r="I811" s="110"/>
      <c r="J811" s="110"/>
      <c r="P811" s="3" t="str">
        <f>IF(基本情報登録!$D$10="","",IF(基本情報登録!$D$10=登録データ!D811,1,0))</f>
        <v/>
      </c>
    </row>
    <row r="812" spans="6:16" x14ac:dyDescent="0.15">
      <c r="F812" s="110"/>
      <c r="G812" s="110"/>
      <c r="H812" s="110"/>
      <c r="I812" s="110"/>
      <c r="J812" s="110"/>
      <c r="P812" s="3" t="str">
        <f>IF(基本情報登録!$D$10="","",IF(基本情報登録!$D$10=登録データ!D812,1,0))</f>
        <v/>
      </c>
    </row>
    <row r="813" spans="6:16" x14ac:dyDescent="0.15">
      <c r="F813" s="110"/>
      <c r="G813" s="110"/>
      <c r="H813" s="110"/>
      <c r="I813" s="110"/>
      <c r="J813" s="110"/>
      <c r="P813" s="3" t="str">
        <f>IF(基本情報登録!$D$10="","",IF(基本情報登録!$D$10=登録データ!D813,1,0))</f>
        <v/>
      </c>
    </row>
    <row r="814" spans="6:16" x14ac:dyDescent="0.15">
      <c r="F814" s="110"/>
      <c r="G814" s="110"/>
      <c r="H814" s="110"/>
      <c r="I814" s="110"/>
      <c r="J814" s="110"/>
      <c r="P814" s="3" t="str">
        <f>IF(基本情報登録!$D$10="","",IF(基本情報登録!$D$10=登録データ!D814,1,0))</f>
        <v/>
      </c>
    </row>
    <row r="815" spans="6:16" x14ac:dyDescent="0.15">
      <c r="F815" s="110"/>
      <c r="G815" s="110"/>
      <c r="H815" s="110"/>
      <c r="I815" s="110"/>
      <c r="J815" s="110"/>
      <c r="P815" s="3" t="str">
        <f>IF(基本情報登録!$D$10="","",IF(基本情報登録!$D$10=登録データ!D815,1,0))</f>
        <v/>
      </c>
    </row>
    <row r="816" spans="6:16" x14ac:dyDescent="0.15">
      <c r="F816" s="110"/>
      <c r="G816" s="110"/>
      <c r="H816" s="110"/>
      <c r="I816" s="110"/>
      <c r="J816" s="110"/>
      <c r="P816" s="3" t="str">
        <f>IF(基本情報登録!$D$10="","",IF(基本情報登録!$D$10=登録データ!D816,1,0))</f>
        <v/>
      </c>
    </row>
    <row r="817" spans="6:16" x14ac:dyDescent="0.15">
      <c r="F817" s="110"/>
      <c r="G817" s="110"/>
      <c r="H817" s="110"/>
      <c r="I817" s="110"/>
      <c r="J817" s="110"/>
      <c r="P817" s="3" t="str">
        <f>IF(基本情報登録!$D$10="","",IF(基本情報登録!$D$10=登録データ!D817,1,0))</f>
        <v/>
      </c>
    </row>
    <row r="818" spans="6:16" x14ac:dyDescent="0.15">
      <c r="F818" s="110"/>
      <c r="G818" s="110"/>
      <c r="H818" s="110"/>
      <c r="I818" s="110"/>
      <c r="J818" s="110"/>
      <c r="P818" s="3" t="str">
        <f>IF(基本情報登録!$D$10="","",IF(基本情報登録!$D$10=登録データ!D818,1,0))</f>
        <v/>
      </c>
    </row>
    <row r="819" spans="6:16" x14ac:dyDescent="0.15">
      <c r="F819" s="110"/>
      <c r="G819" s="110"/>
      <c r="H819" s="110"/>
      <c r="I819" s="110"/>
      <c r="J819" s="110"/>
      <c r="P819" s="3" t="str">
        <f>IF(基本情報登録!$D$10="","",IF(基本情報登録!$D$10=登録データ!D819,1,0))</f>
        <v/>
      </c>
    </row>
    <row r="820" spans="6:16" x14ac:dyDescent="0.15">
      <c r="F820" s="110"/>
      <c r="G820" s="110"/>
      <c r="H820" s="110"/>
      <c r="I820" s="110"/>
      <c r="J820" s="110"/>
      <c r="P820" s="3" t="str">
        <f>IF(基本情報登録!$D$10="","",IF(基本情報登録!$D$10=登録データ!D820,1,0))</f>
        <v/>
      </c>
    </row>
    <row r="821" spans="6:16" x14ac:dyDescent="0.15">
      <c r="F821" s="110"/>
      <c r="G821" s="110"/>
      <c r="H821" s="110"/>
      <c r="I821" s="110"/>
      <c r="J821" s="110"/>
      <c r="P821" s="3" t="str">
        <f>IF(基本情報登録!$D$10="","",IF(基本情報登録!$D$10=登録データ!D821,1,0))</f>
        <v/>
      </c>
    </row>
    <row r="822" spans="6:16" x14ac:dyDescent="0.15">
      <c r="F822" s="110"/>
      <c r="G822" s="110"/>
      <c r="H822" s="110"/>
      <c r="I822" s="110"/>
      <c r="J822" s="110"/>
      <c r="P822" s="3" t="str">
        <f>IF(基本情報登録!$D$10="","",IF(基本情報登録!$D$10=登録データ!D822,1,0))</f>
        <v/>
      </c>
    </row>
    <row r="823" spans="6:16" x14ac:dyDescent="0.15">
      <c r="F823" s="110"/>
      <c r="G823" s="110"/>
      <c r="H823" s="110"/>
      <c r="I823" s="110"/>
      <c r="J823" s="110"/>
      <c r="P823" s="3" t="str">
        <f>IF(基本情報登録!$D$10="","",IF(基本情報登録!$D$10=登録データ!D823,1,0))</f>
        <v/>
      </c>
    </row>
    <row r="824" spans="6:16" x14ac:dyDescent="0.15">
      <c r="F824" s="110"/>
      <c r="G824" s="110"/>
      <c r="H824" s="110"/>
      <c r="I824" s="110"/>
      <c r="J824" s="110"/>
      <c r="P824" s="3" t="str">
        <f>IF(基本情報登録!$D$10="","",IF(基本情報登録!$D$10=登録データ!D824,1,0))</f>
        <v/>
      </c>
    </row>
    <row r="825" spans="6:16" x14ac:dyDescent="0.15">
      <c r="F825" s="110"/>
      <c r="G825" s="110"/>
      <c r="H825" s="110"/>
      <c r="I825" s="110"/>
      <c r="J825" s="110"/>
      <c r="P825" s="3" t="str">
        <f>IF(基本情報登録!$D$10="","",IF(基本情報登録!$D$10=登録データ!D825,1,0))</f>
        <v/>
      </c>
    </row>
    <row r="826" spans="6:16" x14ac:dyDescent="0.15">
      <c r="F826" s="110"/>
      <c r="G826" s="110"/>
      <c r="H826" s="110"/>
      <c r="I826" s="110"/>
      <c r="J826" s="110"/>
      <c r="P826" s="3" t="str">
        <f>IF(基本情報登録!$D$10="","",IF(基本情報登録!$D$10=登録データ!D826,1,0))</f>
        <v/>
      </c>
    </row>
    <row r="827" spans="6:16" x14ac:dyDescent="0.15">
      <c r="F827" s="110"/>
      <c r="G827" s="110"/>
      <c r="H827" s="110"/>
      <c r="I827" s="110"/>
      <c r="J827" s="110"/>
      <c r="P827" s="3" t="str">
        <f>IF(基本情報登録!$D$10="","",IF(基本情報登録!$D$10=登録データ!D827,1,0))</f>
        <v/>
      </c>
    </row>
    <row r="828" spans="6:16" x14ac:dyDescent="0.15">
      <c r="F828" s="110"/>
      <c r="G828" s="110"/>
      <c r="H828" s="110"/>
      <c r="I828" s="110"/>
      <c r="J828" s="110"/>
      <c r="P828" s="3" t="str">
        <f>IF(基本情報登録!$D$10="","",IF(基本情報登録!$D$10=登録データ!D828,1,0))</f>
        <v/>
      </c>
    </row>
    <row r="829" spans="6:16" x14ac:dyDescent="0.15">
      <c r="F829" s="110"/>
      <c r="G829" s="110"/>
      <c r="H829" s="110"/>
      <c r="I829" s="110"/>
      <c r="J829" s="110"/>
      <c r="P829" s="3" t="str">
        <f>IF(基本情報登録!$D$10="","",IF(基本情報登録!$D$10=登録データ!D829,1,0))</f>
        <v/>
      </c>
    </row>
    <row r="830" spans="6:16" x14ac:dyDescent="0.15">
      <c r="F830" s="110"/>
      <c r="G830" s="110"/>
      <c r="H830" s="110"/>
      <c r="I830" s="110"/>
      <c r="J830" s="110"/>
      <c r="P830" s="3" t="str">
        <f>IF(基本情報登録!$D$10="","",IF(基本情報登録!$D$10=登録データ!D830,1,0))</f>
        <v/>
      </c>
    </row>
    <row r="831" spans="6:16" x14ac:dyDescent="0.15">
      <c r="F831" s="110"/>
      <c r="G831" s="110"/>
      <c r="H831" s="110"/>
      <c r="I831" s="110"/>
      <c r="J831" s="110"/>
      <c r="P831" s="3" t="str">
        <f>IF(基本情報登録!$D$10="","",IF(基本情報登録!$D$10=登録データ!D831,1,0))</f>
        <v/>
      </c>
    </row>
    <row r="832" spans="6:16" x14ac:dyDescent="0.15">
      <c r="F832" s="110"/>
      <c r="G832" s="110"/>
      <c r="H832" s="110"/>
      <c r="I832" s="110"/>
      <c r="J832" s="110"/>
      <c r="P832" s="3" t="str">
        <f>IF(基本情報登録!$D$10="","",IF(基本情報登録!$D$10=登録データ!D832,1,0))</f>
        <v/>
      </c>
    </row>
    <row r="833" spans="6:16" x14ac:dyDescent="0.15">
      <c r="F833" s="110"/>
      <c r="G833" s="110"/>
      <c r="H833" s="110"/>
      <c r="I833" s="110"/>
      <c r="J833" s="110"/>
      <c r="P833" s="3" t="str">
        <f>IF(基本情報登録!$D$10="","",IF(基本情報登録!$D$10=登録データ!D833,1,0))</f>
        <v/>
      </c>
    </row>
    <row r="834" spans="6:16" x14ac:dyDescent="0.15">
      <c r="F834" s="110"/>
      <c r="G834" s="110"/>
      <c r="H834" s="110"/>
      <c r="I834" s="110"/>
      <c r="J834" s="110"/>
      <c r="P834" s="3" t="str">
        <f>IF(基本情報登録!$D$10="","",IF(基本情報登録!$D$10=登録データ!D834,1,0))</f>
        <v/>
      </c>
    </row>
    <row r="835" spans="6:16" x14ac:dyDescent="0.15">
      <c r="F835" s="110"/>
      <c r="G835" s="110"/>
      <c r="H835" s="110"/>
      <c r="I835" s="110"/>
      <c r="J835" s="110"/>
      <c r="P835" s="3" t="str">
        <f>IF(基本情報登録!$D$10="","",IF(基本情報登録!$D$10=登録データ!D835,1,0))</f>
        <v/>
      </c>
    </row>
    <row r="836" spans="6:16" x14ac:dyDescent="0.15">
      <c r="F836" s="110"/>
      <c r="G836" s="110"/>
      <c r="H836" s="110"/>
      <c r="I836" s="110"/>
      <c r="J836" s="110"/>
      <c r="P836" s="3" t="str">
        <f>IF(基本情報登録!$D$10="","",IF(基本情報登録!$D$10=登録データ!D836,1,0))</f>
        <v/>
      </c>
    </row>
    <row r="837" spans="6:16" x14ac:dyDescent="0.15">
      <c r="F837" s="110"/>
      <c r="G837" s="110"/>
      <c r="H837" s="110"/>
      <c r="I837" s="110"/>
      <c r="J837" s="110"/>
      <c r="P837" s="3" t="str">
        <f>IF(基本情報登録!$D$10="","",IF(基本情報登録!$D$10=登録データ!D837,1,0))</f>
        <v/>
      </c>
    </row>
    <row r="838" spans="6:16" x14ac:dyDescent="0.15">
      <c r="F838" s="110"/>
      <c r="G838" s="110"/>
      <c r="H838" s="110"/>
      <c r="I838" s="110"/>
      <c r="J838" s="110"/>
      <c r="P838" s="3" t="str">
        <f>IF(基本情報登録!$D$10="","",IF(基本情報登録!$D$10=登録データ!D838,1,0))</f>
        <v/>
      </c>
    </row>
    <row r="839" spans="6:16" x14ac:dyDescent="0.15">
      <c r="F839" s="110"/>
      <c r="G839" s="110"/>
      <c r="H839" s="110"/>
      <c r="I839" s="110"/>
      <c r="J839" s="110"/>
      <c r="P839" s="3" t="str">
        <f>IF(基本情報登録!$D$10="","",IF(基本情報登録!$D$10=登録データ!D839,1,0))</f>
        <v/>
      </c>
    </row>
    <row r="840" spans="6:16" x14ac:dyDescent="0.15">
      <c r="F840" s="110"/>
      <c r="G840" s="110"/>
      <c r="H840" s="110"/>
      <c r="I840" s="110"/>
      <c r="J840" s="110"/>
      <c r="P840" s="3" t="str">
        <f>IF(基本情報登録!$D$10="","",IF(基本情報登録!$D$10=登録データ!D840,1,0))</f>
        <v/>
      </c>
    </row>
    <row r="841" spans="6:16" x14ac:dyDescent="0.15">
      <c r="F841" s="110"/>
      <c r="G841" s="110"/>
      <c r="H841" s="110"/>
      <c r="I841" s="110"/>
      <c r="J841" s="110"/>
      <c r="P841" s="3" t="str">
        <f>IF(基本情報登録!$D$10="","",IF(基本情報登録!$D$10=登録データ!D841,1,0))</f>
        <v/>
      </c>
    </row>
    <row r="842" spans="6:16" x14ac:dyDescent="0.15">
      <c r="F842" s="110"/>
      <c r="G842" s="110"/>
      <c r="H842" s="110"/>
      <c r="I842" s="110"/>
      <c r="J842" s="110"/>
      <c r="P842" s="3" t="str">
        <f>IF(基本情報登録!$D$10="","",IF(基本情報登録!$D$10=登録データ!D842,1,0))</f>
        <v/>
      </c>
    </row>
    <row r="843" spans="6:16" x14ac:dyDescent="0.15">
      <c r="F843" s="110"/>
      <c r="G843" s="110"/>
      <c r="H843" s="110"/>
      <c r="I843" s="110"/>
      <c r="J843" s="110"/>
      <c r="P843" s="3" t="str">
        <f>IF(基本情報登録!$D$10="","",IF(基本情報登録!$D$10=登録データ!D843,1,0))</f>
        <v/>
      </c>
    </row>
    <row r="844" spans="6:16" x14ac:dyDescent="0.15">
      <c r="F844" s="110"/>
      <c r="G844" s="110"/>
      <c r="H844" s="110"/>
      <c r="I844" s="110"/>
      <c r="J844" s="110"/>
      <c r="P844" s="3" t="str">
        <f>IF(基本情報登録!$D$10="","",IF(基本情報登録!$D$10=登録データ!D844,1,0))</f>
        <v/>
      </c>
    </row>
    <row r="845" spans="6:16" x14ac:dyDescent="0.15">
      <c r="F845" s="110"/>
      <c r="G845" s="110"/>
      <c r="H845" s="110"/>
      <c r="I845" s="110"/>
      <c r="J845" s="110"/>
      <c r="P845" s="3" t="str">
        <f>IF(基本情報登録!$D$10="","",IF(基本情報登録!$D$10=登録データ!D845,1,0))</f>
        <v/>
      </c>
    </row>
    <row r="846" spans="6:16" x14ac:dyDescent="0.15">
      <c r="F846" s="110"/>
      <c r="G846" s="110"/>
      <c r="H846" s="110"/>
      <c r="I846" s="110"/>
      <c r="J846" s="110"/>
      <c r="P846" s="3" t="str">
        <f>IF(基本情報登録!$D$10="","",IF(基本情報登録!$D$10=登録データ!D846,1,0))</f>
        <v/>
      </c>
    </row>
    <row r="847" spans="6:16" x14ac:dyDescent="0.15">
      <c r="F847" s="110"/>
      <c r="G847" s="110"/>
      <c r="H847" s="110"/>
      <c r="I847" s="110"/>
      <c r="J847" s="110"/>
      <c r="P847" s="3" t="str">
        <f>IF(基本情報登録!$D$10="","",IF(基本情報登録!$D$10=登録データ!D847,1,0))</f>
        <v/>
      </c>
    </row>
    <row r="848" spans="6:16" x14ac:dyDescent="0.15">
      <c r="F848" s="110"/>
      <c r="G848" s="110"/>
      <c r="H848" s="110"/>
      <c r="I848" s="110"/>
      <c r="J848" s="110"/>
      <c r="P848" s="3" t="str">
        <f>IF(基本情報登録!$D$10="","",IF(基本情報登録!$D$10=登録データ!D848,1,0))</f>
        <v/>
      </c>
    </row>
    <row r="849" spans="6:16" x14ac:dyDescent="0.15">
      <c r="F849" s="110"/>
      <c r="G849" s="110"/>
      <c r="H849" s="110"/>
      <c r="I849" s="110"/>
      <c r="J849" s="110"/>
      <c r="P849" s="3" t="str">
        <f>IF(基本情報登録!$D$10="","",IF(基本情報登録!$D$10=登録データ!D849,1,0))</f>
        <v/>
      </c>
    </row>
    <row r="850" spans="6:16" x14ac:dyDescent="0.15">
      <c r="F850" s="110"/>
      <c r="G850" s="110"/>
      <c r="H850" s="110"/>
      <c r="I850" s="110"/>
      <c r="J850" s="110"/>
      <c r="P850" s="3" t="str">
        <f>IF(基本情報登録!$D$10="","",IF(基本情報登録!$D$10=登録データ!D850,1,0))</f>
        <v/>
      </c>
    </row>
    <row r="851" spans="6:16" x14ac:dyDescent="0.15">
      <c r="F851" s="110"/>
      <c r="G851" s="110"/>
      <c r="H851" s="110"/>
      <c r="I851" s="110"/>
      <c r="J851" s="110"/>
      <c r="P851" s="3" t="str">
        <f>IF(基本情報登録!$D$10="","",IF(基本情報登録!$D$10=登録データ!D851,1,0))</f>
        <v/>
      </c>
    </row>
    <row r="852" spans="6:16" x14ac:dyDescent="0.15">
      <c r="F852" s="110"/>
      <c r="G852" s="110"/>
      <c r="H852" s="110"/>
      <c r="I852" s="110"/>
      <c r="J852" s="110"/>
      <c r="P852" s="3" t="str">
        <f>IF(基本情報登録!$D$10="","",IF(基本情報登録!$D$10=登録データ!D852,1,0))</f>
        <v/>
      </c>
    </row>
    <row r="853" spans="6:16" x14ac:dyDescent="0.15">
      <c r="F853" s="110"/>
      <c r="G853" s="110"/>
      <c r="H853" s="110"/>
      <c r="I853" s="110"/>
      <c r="J853" s="110"/>
      <c r="P853" s="3" t="str">
        <f>IF(基本情報登録!$D$10="","",IF(基本情報登録!$D$10=登録データ!D853,1,0))</f>
        <v/>
      </c>
    </row>
    <row r="854" spans="6:16" x14ac:dyDescent="0.15">
      <c r="F854" s="110"/>
      <c r="G854" s="110"/>
      <c r="H854" s="110"/>
      <c r="I854" s="110"/>
      <c r="J854" s="110"/>
      <c r="P854" s="3" t="str">
        <f>IF(基本情報登録!$D$10="","",IF(基本情報登録!$D$10=登録データ!D854,1,0))</f>
        <v/>
      </c>
    </row>
    <row r="855" spans="6:16" x14ac:dyDescent="0.15">
      <c r="F855" s="110"/>
      <c r="G855" s="110"/>
      <c r="H855" s="110"/>
      <c r="I855" s="110"/>
      <c r="J855" s="110"/>
      <c r="P855" s="3" t="str">
        <f>IF(基本情報登録!$D$10="","",IF(基本情報登録!$D$10=登録データ!D855,1,0))</f>
        <v/>
      </c>
    </row>
    <row r="856" spans="6:16" x14ac:dyDescent="0.15">
      <c r="F856" s="110"/>
      <c r="G856" s="110"/>
      <c r="H856" s="110"/>
      <c r="I856" s="110"/>
      <c r="J856" s="110"/>
      <c r="P856" s="3" t="str">
        <f>IF(基本情報登録!$D$10="","",IF(基本情報登録!$D$10=登録データ!D856,1,0))</f>
        <v/>
      </c>
    </row>
    <row r="857" spans="6:16" x14ac:dyDescent="0.15">
      <c r="F857" s="110"/>
      <c r="G857" s="110"/>
      <c r="H857" s="110"/>
      <c r="I857" s="110"/>
      <c r="J857" s="110"/>
      <c r="P857" s="3" t="str">
        <f>IF(基本情報登録!$D$10="","",IF(基本情報登録!$D$10=登録データ!D857,1,0))</f>
        <v/>
      </c>
    </row>
    <row r="858" spans="6:16" x14ac:dyDescent="0.15">
      <c r="F858" s="110"/>
      <c r="G858" s="110"/>
      <c r="H858" s="110"/>
      <c r="I858" s="110"/>
      <c r="J858" s="110"/>
      <c r="P858" s="3" t="str">
        <f>IF(基本情報登録!$D$10="","",IF(基本情報登録!$D$10=登録データ!D858,1,0))</f>
        <v/>
      </c>
    </row>
    <row r="859" spans="6:16" x14ac:dyDescent="0.15">
      <c r="F859" s="110"/>
      <c r="G859" s="110"/>
      <c r="H859" s="110"/>
      <c r="I859" s="110"/>
      <c r="J859" s="110"/>
      <c r="P859" s="3" t="str">
        <f>IF(基本情報登録!$D$10="","",IF(基本情報登録!$D$10=登録データ!D859,1,0))</f>
        <v/>
      </c>
    </row>
    <row r="860" spans="6:16" x14ac:dyDescent="0.15">
      <c r="F860" s="110"/>
      <c r="G860" s="110"/>
      <c r="H860" s="110"/>
      <c r="I860" s="110"/>
      <c r="J860" s="110"/>
      <c r="P860" s="3" t="str">
        <f>IF(基本情報登録!$D$10="","",IF(基本情報登録!$D$10=登録データ!D860,1,0))</f>
        <v/>
      </c>
    </row>
    <row r="861" spans="6:16" x14ac:dyDescent="0.15">
      <c r="F861" s="110"/>
      <c r="G861" s="110"/>
      <c r="H861" s="110"/>
      <c r="I861" s="110"/>
      <c r="J861" s="110"/>
      <c r="P861" s="3" t="str">
        <f>IF(基本情報登録!$D$10="","",IF(基本情報登録!$D$10=登録データ!D861,1,0))</f>
        <v/>
      </c>
    </row>
    <row r="862" spans="6:16" x14ac:dyDescent="0.15">
      <c r="F862" s="110"/>
      <c r="G862" s="110"/>
      <c r="H862" s="110"/>
      <c r="I862" s="110"/>
      <c r="J862" s="110"/>
      <c r="P862" s="3" t="str">
        <f>IF(基本情報登録!$D$10="","",IF(基本情報登録!$D$10=登録データ!D862,1,0))</f>
        <v/>
      </c>
    </row>
    <row r="863" spans="6:16" x14ac:dyDescent="0.15">
      <c r="F863" s="110"/>
      <c r="G863" s="110"/>
      <c r="H863" s="110"/>
      <c r="I863" s="110"/>
      <c r="J863" s="110"/>
      <c r="P863" s="3" t="str">
        <f>IF(基本情報登録!$D$10="","",IF(基本情報登録!$D$10=登録データ!D863,1,0))</f>
        <v/>
      </c>
    </row>
    <row r="864" spans="6:16" x14ac:dyDescent="0.15">
      <c r="F864" s="110"/>
      <c r="G864" s="110"/>
      <c r="H864" s="110"/>
      <c r="I864" s="110"/>
      <c r="J864" s="110"/>
      <c r="P864" s="3" t="str">
        <f>IF(基本情報登録!$D$10="","",IF(基本情報登録!$D$10=登録データ!D864,1,0))</f>
        <v/>
      </c>
    </row>
    <row r="865" spans="6:16" x14ac:dyDescent="0.15">
      <c r="F865" s="110"/>
      <c r="G865" s="110"/>
      <c r="H865" s="110"/>
      <c r="I865" s="110"/>
      <c r="J865" s="110"/>
      <c r="P865" s="3" t="str">
        <f>IF(基本情報登録!$D$10="","",IF(基本情報登録!$D$10=登録データ!D865,1,0))</f>
        <v/>
      </c>
    </row>
    <row r="866" spans="6:16" x14ac:dyDescent="0.15">
      <c r="F866" s="110"/>
      <c r="G866" s="110"/>
      <c r="H866" s="110"/>
      <c r="I866" s="110"/>
      <c r="J866" s="110"/>
      <c r="P866" s="3" t="str">
        <f>IF(基本情報登録!$D$10="","",IF(基本情報登録!$D$10=登録データ!D866,1,0))</f>
        <v/>
      </c>
    </row>
    <row r="867" spans="6:16" x14ac:dyDescent="0.15">
      <c r="F867" s="110"/>
      <c r="G867" s="110"/>
      <c r="H867" s="110"/>
      <c r="I867" s="110"/>
      <c r="J867" s="110"/>
      <c r="P867" s="3" t="str">
        <f>IF(基本情報登録!$D$10="","",IF(基本情報登録!$D$10=登録データ!D867,1,0))</f>
        <v/>
      </c>
    </row>
    <row r="868" spans="6:16" x14ac:dyDescent="0.15">
      <c r="F868" s="110"/>
      <c r="G868" s="110"/>
      <c r="H868" s="110"/>
      <c r="I868" s="110"/>
      <c r="J868" s="110"/>
      <c r="P868" s="3" t="str">
        <f>IF(基本情報登録!$D$10="","",IF(基本情報登録!$D$10=登録データ!D868,1,0))</f>
        <v/>
      </c>
    </row>
    <row r="869" spans="6:16" x14ac:dyDescent="0.15">
      <c r="F869" s="110"/>
      <c r="G869" s="110"/>
      <c r="H869" s="110"/>
      <c r="I869" s="110"/>
      <c r="J869" s="110"/>
      <c r="P869" s="3" t="str">
        <f>IF(基本情報登録!$D$10="","",IF(基本情報登録!$D$10=登録データ!D869,1,0))</f>
        <v/>
      </c>
    </row>
    <row r="870" spans="6:16" x14ac:dyDescent="0.15">
      <c r="F870" s="110"/>
      <c r="G870" s="110"/>
      <c r="H870" s="110"/>
      <c r="I870" s="110"/>
      <c r="J870" s="110"/>
      <c r="P870" s="3" t="str">
        <f>IF(基本情報登録!$D$10="","",IF(基本情報登録!$D$10=登録データ!D870,1,0))</f>
        <v/>
      </c>
    </row>
    <row r="871" spans="6:16" x14ac:dyDescent="0.15">
      <c r="F871" s="110"/>
      <c r="G871" s="110"/>
      <c r="H871" s="110"/>
      <c r="I871" s="110"/>
      <c r="J871" s="110"/>
      <c r="P871" s="3" t="str">
        <f>IF(基本情報登録!$D$10="","",IF(基本情報登録!$D$10=登録データ!D871,1,0))</f>
        <v/>
      </c>
    </row>
    <row r="872" spans="6:16" x14ac:dyDescent="0.15">
      <c r="F872" s="110"/>
      <c r="G872" s="110"/>
      <c r="H872" s="110"/>
      <c r="I872" s="110"/>
      <c r="J872" s="110"/>
      <c r="P872" s="3" t="str">
        <f>IF(基本情報登録!$D$10="","",IF(基本情報登録!$D$10=登録データ!D872,1,0))</f>
        <v/>
      </c>
    </row>
    <row r="873" spans="6:16" x14ac:dyDescent="0.15">
      <c r="F873" s="110"/>
      <c r="G873" s="110"/>
      <c r="H873" s="110"/>
      <c r="I873" s="110"/>
      <c r="J873" s="110"/>
      <c r="P873" s="3" t="str">
        <f>IF(基本情報登録!$D$10="","",IF(基本情報登録!$D$10=登録データ!D873,1,0))</f>
        <v/>
      </c>
    </row>
    <row r="874" spans="6:16" x14ac:dyDescent="0.15">
      <c r="F874" s="110"/>
      <c r="G874" s="110"/>
      <c r="H874" s="110"/>
      <c r="I874" s="110"/>
      <c r="J874" s="110"/>
      <c r="P874" s="3" t="str">
        <f>IF(基本情報登録!$D$10="","",IF(基本情報登録!$D$10=登録データ!D874,1,0))</f>
        <v/>
      </c>
    </row>
    <row r="875" spans="6:16" x14ac:dyDescent="0.15">
      <c r="F875" s="110"/>
      <c r="G875" s="110"/>
      <c r="H875" s="110"/>
      <c r="I875" s="110"/>
      <c r="J875" s="110"/>
      <c r="P875" s="3" t="str">
        <f>IF(基本情報登録!$D$10="","",IF(基本情報登録!$D$10=登録データ!D875,1,0))</f>
        <v/>
      </c>
    </row>
    <row r="876" spans="6:16" x14ac:dyDescent="0.15">
      <c r="F876" s="110"/>
      <c r="G876" s="110"/>
      <c r="H876" s="110"/>
      <c r="I876" s="110"/>
      <c r="J876" s="110"/>
      <c r="P876" s="3" t="str">
        <f>IF(基本情報登録!$D$10="","",IF(基本情報登録!$D$10=登録データ!D876,1,0))</f>
        <v/>
      </c>
    </row>
    <row r="877" spans="6:16" x14ac:dyDescent="0.15">
      <c r="F877" s="110"/>
      <c r="G877" s="110"/>
      <c r="H877" s="110"/>
      <c r="I877" s="110"/>
      <c r="J877" s="110"/>
      <c r="P877" s="3" t="str">
        <f>IF(基本情報登録!$D$10="","",IF(基本情報登録!$D$10=登録データ!D877,1,0))</f>
        <v/>
      </c>
    </row>
    <row r="878" spans="6:16" x14ac:dyDescent="0.15">
      <c r="F878" s="110"/>
      <c r="G878" s="110"/>
      <c r="H878" s="110"/>
      <c r="I878" s="110"/>
      <c r="J878" s="110"/>
      <c r="P878" s="3" t="str">
        <f>IF(基本情報登録!$D$10="","",IF(基本情報登録!$D$10=登録データ!D878,1,0))</f>
        <v/>
      </c>
    </row>
    <row r="879" spans="6:16" x14ac:dyDescent="0.15">
      <c r="F879" s="110"/>
      <c r="G879" s="110"/>
      <c r="H879" s="110"/>
      <c r="I879" s="110"/>
      <c r="J879" s="110"/>
      <c r="P879" s="3" t="str">
        <f>IF(基本情報登録!$D$10="","",IF(基本情報登録!$D$10=登録データ!D879,1,0))</f>
        <v/>
      </c>
    </row>
    <row r="880" spans="6:16" x14ac:dyDescent="0.15">
      <c r="F880" s="110"/>
      <c r="G880" s="110"/>
      <c r="H880" s="110"/>
      <c r="I880" s="110"/>
      <c r="J880" s="110"/>
      <c r="P880" s="3" t="str">
        <f>IF(基本情報登録!$D$10="","",IF(基本情報登録!$D$10=登録データ!D880,1,0))</f>
        <v/>
      </c>
    </row>
    <row r="881" spans="6:16" x14ac:dyDescent="0.15">
      <c r="F881" s="110"/>
      <c r="G881" s="110"/>
      <c r="H881" s="110"/>
      <c r="I881" s="110"/>
      <c r="J881" s="110"/>
      <c r="P881" s="3" t="str">
        <f>IF(基本情報登録!$D$10="","",IF(基本情報登録!$D$10=登録データ!D881,1,0))</f>
        <v/>
      </c>
    </row>
    <row r="882" spans="6:16" x14ac:dyDescent="0.15">
      <c r="F882" s="110"/>
      <c r="G882" s="110"/>
      <c r="H882" s="110"/>
      <c r="I882" s="110"/>
      <c r="J882" s="110"/>
      <c r="P882" s="3" t="str">
        <f>IF(基本情報登録!$D$10="","",IF(基本情報登録!$D$10=登録データ!D882,1,0))</f>
        <v/>
      </c>
    </row>
    <row r="883" spans="6:16" x14ac:dyDescent="0.15">
      <c r="F883" s="110"/>
      <c r="G883" s="110"/>
      <c r="H883" s="110"/>
      <c r="I883" s="110"/>
      <c r="J883" s="110"/>
      <c r="P883" s="3" t="str">
        <f>IF(基本情報登録!$D$10="","",IF(基本情報登録!$D$10=登録データ!D883,1,0))</f>
        <v/>
      </c>
    </row>
    <row r="884" spans="6:16" x14ac:dyDescent="0.15">
      <c r="F884" s="110"/>
      <c r="G884" s="110"/>
      <c r="H884" s="110"/>
      <c r="I884" s="110"/>
      <c r="J884" s="110"/>
      <c r="P884" s="3" t="str">
        <f>IF(基本情報登録!$D$10="","",IF(基本情報登録!$D$10=登録データ!D884,1,0))</f>
        <v/>
      </c>
    </row>
    <row r="885" spans="6:16" x14ac:dyDescent="0.15">
      <c r="F885" s="110"/>
      <c r="G885" s="110"/>
      <c r="H885" s="110"/>
      <c r="I885" s="110"/>
      <c r="J885" s="110"/>
      <c r="P885" s="3" t="str">
        <f>IF(基本情報登録!$D$10="","",IF(基本情報登録!$D$10=登録データ!D885,1,0))</f>
        <v/>
      </c>
    </row>
    <row r="886" spans="6:16" x14ac:dyDescent="0.15">
      <c r="F886" s="110"/>
      <c r="G886" s="110"/>
      <c r="H886" s="110"/>
      <c r="I886" s="110"/>
      <c r="J886" s="110"/>
      <c r="P886" s="3" t="str">
        <f>IF(基本情報登録!$D$10="","",IF(基本情報登録!$D$10=登録データ!D886,1,0))</f>
        <v/>
      </c>
    </row>
    <row r="887" spans="6:16" x14ac:dyDescent="0.15">
      <c r="F887" s="110"/>
      <c r="G887" s="110"/>
      <c r="H887" s="110"/>
      <c r="I887" s="110"/>
      <c r="J887" s="110"/>
      <c r="P887" s="3" t="str">
        <f>IF(基本情報登録!$D$10="","",IF(基本情報登録!$D$10=登録データ!D887,1,0))</f>
        <v/>
      </c>
    </row>
    <row r="888" spans="6:16" x14ac:dyDescent="0.15">
      <c r="F888" s="110"/>
      <c r="G888" s="110"/>
      <c r="H888" s="110"/>
      <c r="I888" s="110"/>
      <c r="J888" s="110"/>
      <c r="P888" s="3" t="str">
        <f>IF(基本情報登録!$D$10="","",IF(基本情報登録!$D$10=登録データ!D888,1,0))</f>
        <v/>
      </c>
    </row>
    <row r="889" spans="6:16" x14ac:dyDescent="0.15">
      <c r="F889" s="110"/>
      <c r="G889" s="110"/>
      <c r="H889" s="110"/>
      <c r="I889" s="110"/>
      <c r="J889" s="110"/>
      <c r="P889" s="3" t="str">
        <f>IF(基本情報登録!$D$10="","",IF(基本情報登録!$D$10=登録データ!D889,1,0))</f>
        <v/>
      </c>
    </row>
    <row r="890" spans="6:16" x14ac:dyDescent="0.15">
      <c r="F890" s="110"/>
      <c r="G890" s="110"/>
      <c r="H890" s="110"/>
      <c r="I890" s="110"/>
      <c r="J890" s="110"/>
      <c r="P890" s="3" t="str">
        <f>IF(基本情報登録!$D$10="","",IF(基本情報登録!$D$10=登録データ!D890,1,0))</f>
        <v/>
      </c>
    </row>
    <row r="891" spans="6:16" x14ac:dyDescent="0.15">
      <c r="F891" s="110"/>
      <c r="G891" s="110"/>
      <c r="H891" s="110"/>
      <c r="I891" s="110"/>
      <c r="J891" s="110"/>
      <c r="P891" s="3" t="str">
        <f>IF(基本情報登録!$D$10="","",IF(基本情報登録!$D$10=登録データ!D891,1,0))</f>
        <v/>
      </c>
    </row>
    <row r="892" spans="6:16" x14ac:dyDescent="0.15">
      <c r="F892" s="110"/>
      <c r="G892" s="110"/>
      <c r="H892" s="110"/>
      <c r="I892" s="110"/>
      <c r="J892" s="110"/>
      <c r="P892" s="3" t="str">
        <f>IF(基本情報登録!$D$10="","",IF(基本情報登録!$D$10=登録データ!D892,1,0))</f>
        <v/>
      </c>
    </row>
    <row r="893" spans="6:16" x14ac:dyDescent="0.15">
      <c r="F893" s="110"/>
      <c r="G893" s="110"/>
      <c r="H893" s="110"/>
      <c r="I893" s="110"/>
      <c r="J893" s="110"/>
      <c r="P893" s="3" t="str">
        <f>IF(基本情報登録!$D$10="","",IF(基本情報登録!$D$10=登録データ!D893,1,0))</f>
        <v/>
      </c>
    </row>
    <row r="894" spans="6:16" x14ac:dyDescent="0.15">
      <c r="F894" s="110"/>
      <c r="G894" s="110"/>
      <c r="H894" s="110"/>
      <c r="I894" s="110"/>
      <c r="J894" s="110"/>
      <c r="P894" s="3" t="str">
        <f>IF(基本情報登録!$D$10="","",IF(基本情報登録!$D$10=登録データ!D894,1,0))</f>
        <v/>
      </c>
    </row>
    <row r="895" spans="6:16" x14ac:dyDescent="0.15">
      <c r="F895" s="110"/>
      <c r="G895" s="110"/>
      <c r="H895" s="110"/>
      <c r="I895" s="110"/>
      <c r="J895" s="110"/>
      <c r="P895" s="3" t="str">
        <f>IF(基本情報登録!$D$10="","",IF(基本情報登録!$D$10=登録データ!D895,1,0))</f>
        <v/>
      </c>
    </row>
    <row r="896" spans="6:16" x14ac:dyDescent="0.15">
      <c r="F896" s="110"/>
      <c r="G896" s="110"/>
      <c r="H896" s="110"/>
      <c r="I896" s="110"/>
      <c r="J896" s="110"/>
      <c r="P896" s="3" t="str">
        <f>IF(基本情報登録!$D$10="","",IF(基本情報登録!$D$10=登録データ!D896,1,0))</f>
        <v/>
      </c>
    </row>
    <row r="897" spans="6:16" x14ac:dyDescent="0.15">
      <c r="F897" s="110"/>
      <c r="G897" s="110"/>
      <c r="H897" s="110"/>
      <c r="I897" s="110"/>
      <c r="J897" s="110"/>
      <c r="P897" s="3" t="str">
        <f>IF(基本情報登録!$D$10="","",IF(基本情報登録!$D$10=登録データ!D897,1,0))</f>
        <v/>
      </c>
    </row>
    <row r="898" spans="6:16" x14ac:dyDescent="0.15">
      <c r="F898" s="110"/>
      <c r="G898" s="110"/>
      <c r="H898" s="110"/>
      <c r="I898" s="110"/>
      <c r="J898" s="110"/>
      <c r="P898" s="3" t="str">
        <f>IF(基本情報登録!$D$10="","",IF(基本情報登録!$D$10=登録データ!D898,1,0))</f>
        <v/>
      </c>
    </row>
    <row r="899" spans="6:16" x14ac:dyDescent="0.15">
      <c r="F899" s="110"/>
      <c r="G899" s="110"/>
      <c r="H899" s="110"/>
      <c r="I899" s="110"/>
      <c r="J899" s="110"/>
      <c r="P899" s="3" t="str">
        <f>IF(基本情報登録!$D$10="","",IF(基本情報登録!$D$10=登録データ!D899,1,0))</f>
        <v/>
      </c>
    </row>
    <row r="900" spans="6:16" x14ac:dyDescent="0.15">
      <c r="F900" s="110"/>
      <c r="G900" s="110"/>
      <c r="H900" s="110"/>
      <c r="I900" s="110"/>
      <c r="J900" s="110"/>
      <c r="P900" s="3" t="str">
        <f>IF(基本情報登録!$D$10="","",IF(基本情報登録!$D$10=登録データ!D900,1,0))</f>
        <v/>
      </c>
    </row>
    <row r="901" spans="6:16" x14ac:dyDescent="0.15">
      <c r="F901" s="110"/>
      <c r="G901" s="110"/>
      <c r="H901" s="110"/>
      <c r="I901" s="110"/>
      <c r="J901" s="110"/>
      <c r="P901" s="3" t="str">
        <f>IF(基本情報登録!$D$10="","",IF(基本情報登録!$D$10=登録データ!D901,1,0))</f>
        <v/>
      </c>
    </row>
    <row r="902" spans="6:16" x14ac:dyDescent="0.15">
      <c r="F902" s="110"/>
      <c r="G902" s="110"/>
      <c r="H902" s="110"/>
      <c r="I902" s="110"/>
      <c r="J902" s="110"/>
      <c r="P902" s="3" t="str">
        <f>IF(基本情報登録!$D$10="","",IF(基本情報登録!$D$10=登録データ!D902,1,0))</f>
        <v/>
      </c>
    </row>
    <row r="903" spans="6:16" x14ac:dyDescent="0.15">
      <c r="F903" s="110"/>
      <c r="G903" s="110"/>
      <c r="H903" s="110"/>
      <c r="I903" s="110"/>
      <c r="J903" s="110"/>
      <c r="P903" s="3" t="str">
        <f>IF(基本情報登録!$D$10="","",IF(基本情報登録!$D$10=登録データ!D903,1,0))</f>
        <v/>
      </c>
    </row>
    <row r="904" spans="6:16" x14ac:dyDescent="0.15">
      <c r="F904" s="110"/>
      <c r="G904" s="110"/>
      <c r="H904" s="110"/>
      <c r="I904" s="110"/>
      <c r="J904" s="110"/>
      <c r="P904" s="3" t="str">
        <f>IF(基本情報登録!$D$10="","",IF(基本情報登録!$D$10=登録データ!D904,1,0))</f>
        <v/>
      </c>
    </row>
    <row r="905" spans="6:16" x14ac:dyDescent="0.15">
      <c r="F905" s="110"/>
      <c r="G905" s="110"/>
      <c r="H905" s="110"/>
      <c r="I905" s="110"/>
      <c r="J905" s="110"/>
      <c r="P905" s="3" t="str">
        <f>IF(基本情報登録!$D$10="","",IF(基本情報登録!$D$10=登録データ!D905,1,0))</f>
        <v/>
      </c>
    </row>
    <row r="906" spans="6:16" x14ac:dyDescent="0.15">
      <c r="F906" s="110"/>
      <c r="G906" s="110"/>
      <c r="H906" s="110"/>
      <c r="I906" s="110"/>
      <c r="J906" s="110"/>
      <c r="P906" s="3" t="str">
        <f>IF(基本情報登録!$D$10="","",IF(基本情報登録!$D$10=登録データ!D906,1,0))</f>
        <v/>
      </c>
    </row>
    <row r="907" spans="6:16" x14ac:dyDescent="0.15">
      <c r="F907" s="110"/>
      <c r="G907" s="110"/>
      <c r="H907" s="110"/>
      <c r="I907" s="110"/>
      <c r="J907" s="110"/>
      <c r="P907" s="3" t="str">
        <f>IF(基本情報登録!$D$10="","",IF(基本情報登録!$D$10=登録データ!D907,1,0))</f>
        <v/>
      </c>
    </row>
    <row r="908" spans="6:16" x14ac:dyDescent="0.15">
      <c r="F908" s="110"/>
      <c r="G908" s="110"/>
      <c r="H908" s="110"/>
      <c r="I908" s="110"/>
      <c r="J908" s="110"/>
      <c r="P908" s="3" t="str">
        <f>IF(基本情報登録!$D$10="","",IF(基本情報登録!$D$10=登録データ!D908,1,0))</f>
        <v/>
      </c>
    </row>
    <row r="909" spans="6:16" x14ac:dyDescent="0.15">
      <c r="F909" s="110"/>
      <c r="G909" s="110"/>
      <c r="H909" s="110"/>
      <c r="I909" s="110"/>
      <c r="J909" s="110"/>
      <c r="P909" s="3" t="str">
        <f>IF(基本情報登録!$D$10="","",IF(基本情報登録!$D$10=登録データ!D909,1,0))</f>
        <v/>
      </c>
    </row>
    <row r="910" spans="6:16" x14ac:dyDescent="0.15">
      <c r="F910" s="110"/>
      <c r="G910" s="110"/>
      <c r="H910" s="110"/>
      <c r="I910" s="110"/>
      <c r="J910" s="110"/>
      <c r="P910" s="3" t="str">
        <f>IF(基本情報登録!$D$10="","",IF(基本情報登録!$D$10=登録データ!D910,1,0))</f>
        <v/>
      </c>
    </row>
    <row r="911" spans="6:16" x14ac:dyDescent="0.15">
      <c r="F911" s="110"/>
      <c r="G911" s="110"/>
      <c r="H911" s="110"/>
      <c r="I911" s="110"/>
      <c r="J911" s="110"/>
      <c r="P911" s="3" t="str">
        <f>IF(基本情報登録!$D$10="","",IF(基本情報登録!$D$10=登録データ!D911,1,0))</f>
        <v/>
      </c>
    </row>
    <row r="912" spans="6:16" x14ac:dyDescent="0.15">
      <c r="F912" s="110"/>
      <c r="G912" s="110"/>
      <c r="H912" s="110"/>
      <c r="I912" s="110"/>
      <c r="J912" s="110"/>
      <c r="P912" s="3" t="str">
        <f>IF(基本情報登録!$D$10="","",IF(基本情報登録!$D$10=登録データ!D912,1,0))</f>
        <v/>
      </c>
    </row>
    <row r="913" spans="6:16" x14ac:dyDescent="0.15">
      <c r="F913" s="110"/>
      <c r="G913" s="110"/>
      <c r="H913" s="110"/>
      <c r="I913" s="110"/>
      <c r="J913" s="110"/>
      <c r="P913" s="3" t="str">
        <f>IF(基本情報登録!$D$10="","",IF(基本情報登録!$D$10=登録データ!D913,1,0))</f>
        <v/>
      </c>
    </row>
    <row r="914" spans="6:16" x14ac:dyDescent="0.15">
      <c r="F914" s="110"/>
      <c r="G914" s="110"/>
      <c r="H914" s="110"/>
      <c r="I914" s="110"/>
      <c r="J914" s="110"/>
      <c r="P914" s="3" t="str">
        <f>IF(基本情報登録!$D$10="","",IF(基本情報登録!$D$10=登録データ!D914,1,0))</f>
        <v/>
      </c>
    </row>
    <row r="915" spans="6:16" x14ac:dyDescent="0.15">
      <c r="F915" s="110"/>
      <c r="G915" s="110"/>
      <c r="H915" s="110"/>
      <c r="I915" s="110"/>
      <c r="J915" s="110"/>
      <c r="P915" s="3" t="str">
        <f>IF(基本情報登録!$D$10="","",IF(基本情報登録!$D$10=登録データ!D915,1,0))</f>
        <v/>
      </c>
    </row>
    <row r="916" spans="6:16" x14ac:dyDescent="0.15">
      <c r="F916" s="110"/>
      <c r="G916" s="110"/>
      <c r="H916" s="110"/>
      <c r="I916" s="110"/>
      <c r="J916" s="110"/>
      <c r="P916" s="3" t="str">
        <f>IF(基本情報登録!$D$10="","",IF(基本情報登録!$D$10=登録データ!D916,1,0))</f>
        <v/>
      </c>
    </row>
    <row r="917" spans="6:16" x14ac:dyDescent="0.15">
      <c r="F917" s="110"/>
      <c r="G917" s="110"/>
      <c r="H917" s="110"/>
      <c r="I917" s="110"/>
      <c r="J917" s="110"/>
      <c r="P917" s="3" t="str">
        <f>IF(基本情報登録!$D$10="","",IF(基本情報登録!$D$10=登録データ!D917,1,0))</f>
        <v/>
      </c>
    </row>
    <row r="918" spans="6:16" x14ac:dyDescent="0.15">
      <c r="F918" s="110"/>
      <c r="G918" s="110"/>
      <c r="H918" s="110"/>
      <c r="I918" s="110"/>
      <c r="J918" s="110"/>
      <c r="P918" s="3" t="str">
        <f>IF(基本情報登録!$D$10="","",IF(基本情報登録!$D$10=登録データ!D918,1,0))</f>
        <v/>
      </c>
    </row>
    <row r="919" spans="6:16" x14ac:dyDescent="0.15">
      <c r="F919" s="110"/>
      <c r="G919" s="110"/>
      <c r="H919" s="110"/>
      <c r="I919" s="110"/>
      <c r="J919" s="110"/>
      <c r="P919" s="3" t="str">
        <f>IF(基本情報登録!$D$10="","",IF(基本情報登録!$D$10=登録データ!D919,1,0))</f>
        <v/>
      </c>
    </row>
    <row r="920" spans="6:16" x14ac:dyDescent="0.15">
      <c r="F920" s="110"/>
      <c r="G920" s="110"/>
      <c r="H920" s="110"/>
      <c r="I920" s="110"/>
      <c r="J920" s="110"/>
      <c r="P920" s="3" t="str">
        <f>IF(基本情報登録!$D$10="","",IF(基本情報登録!$D$10=登録データ!D920,1,0))</f>
        <v/>
      </c>
    </row>
    <row r="921" spans="6:16" x14ac:dyDescent="0.15">
      <c r="F921" s="110"/>
      <c r="G921" s="110"/>
      <c r="H921" s="110"/>
      <c r="I921" s="110"/>
      <c r="J921" s="110"/>
      <c r="P921" s="3" t="str">
        <f>IF(基本情報登録!$D$10="","",IF(基本情報登録!$D$10=登録データ!D921,1,0))</f>
        <v/>
      </c>
    </row>
    <row r="922" spans="6:16" x14ac:dyDescent="0.15">
      <c r="F922" s="110"/>
      <c r="G922" s="110"/>
      <c r="H922" s="110"/>
      <c r="I922" s="110"/>
      <c r="J922" s="110"/>
      <c r="P922" s="3" t="str">
        <f>IF(基本情報登録!$D$10="","",IF(基本情報登録!$D$10=登録データ!D922,1,0))</f>
        <v/>
      </c>
    </row>
    <row r="923" spans="6:16" x14ac:dyDescent="0.15">
      <c r="F923" s="110"/>
      <c r="G923" s="110"/>
      <c r="H923" s="110"/>
      <c r="I923" s="110"/>
      <c r="J923" s="110"/>
      <c r="P923" s="3" t="str">
        <f>IF(基本情報登録!$D$10="","",IF(基本情報登録!$D$10=登録データ!D923,1,0))</f>
        <v/>
      </c>
    </row>
    <row r="924" spans="6:16" x14ac:dyDescent="0.15">
      <c r="F924" s="110"/>
      <c r="G924" s="110"/>
      <c r="H924" s="110"/>
      <c r="I924" s="110"/>
      <c r="J924" s="110"/>
      <c r="P924" s="3" t="str">
        <f>IF(基本情報登録!$D$10="","",IF(基本情報登録!$D$10=登録データ!D924,1,0))</f>
        <v/>
      </c>
    </row>
    <row r="925" spans="6:16" x14ac:dyDescent="0.15">
      <c r="F925" s="110"/>
      <c r="G925" s="110"/>
      <c r="H925" s="110"/>
      <c r="I925" s="110"/>
      <c r="J925" s="110"/>
      <c r="P925" s="3" t="str">
        <f>IF(基本情報登録!$D$10="","",IF(基本情報登録!$D$10=登録データ!D925,1,0))</f>
        <v/>
      </c>
    </row>
    <row r="926" spans="6:16" x14ac:dyDescent="0.15">
      <c r="F926" s="110"/>
      <c r="G926" s="110"/>
      <c r="H926" s="110"/>
      <c r="I926" s="110"/>
      <c r="J926" s="110"/>
      <c r="P926" s="3" t="str">
        <f>IF(基本情報登録!$D$10="","",IF(基本情報登録!$D$10=登録データ!D926,1,0))</f>
        <v/>
      </c>
    </row>
    <row r="927" spans="6:16" x14ac:dyDescent="0.15">
      <c r="F927" s="110"/>
      <c r="G927" s="110"/>
      <c r="H927" s="110"/>
      <c r="I927" s="110"/>
      <c r="J927" s="110"/>
      <c r="P927" s="3" t="str">
        <f>IF(基本情報登録!$D$10="","",IF(基本情報登録!$D$10=登録データ!D927,1,0))</f>
        <v/>
      </c>
    </row>
    <row r="928" spans="6:16" x14ac:dyDescent="0.15">
      <c r="F928" s="110"/>
      <c r="G928" s="110"/>
      <c r="H928" s="110"/>
      <c r="I928" s="110"/>
      <c r="J928" s="110"/>
      <c r="P928" s="3" t="str">
        <f>IF(基本情報登録!$D$10="","",IF(基本情報登録!$D$10=登録データ!D928,1,0))</f>
        <v/>
      </c>
    </row>
    <row r="929" spans="6:16" x14ac:dyDescent="0.15">
      <c r="F929" s="110"/>
      <c r="G929" s="110"/>
      <c r="H929" s="110"/>
      <c r="I929" s="110"/>
      <c r="J929" s="110"/>
      <c r="P929" s="3" t="str">
        <f>IF(基本情報登録!$D$10="","",IF(基本情報登録!$D$10=登録データ!D929,1,0))</f>
        <v/>
      </c>
    </row>
    <row r="930" spans="6:16" x14ac:dyDescent="0.15">
      <c r="F930" s="110"/>
      <c r="G930" s="110"/>
      <c r="H930" s="110"/>
      <c r="I930" s="110"/>
      <c r="J930" s="110"/>
      <c r="P930" s="3" t="str">
        <f>IF(基本情報登録!$D$10="","",IF(基本情報登録!$D$10=登録データ!D930,1,0))</f>
        <v/>
      </c>
    </row>
    <row r="931" spans="6:16" x14ac:dyDescent="0.15">
      <c r="F931" s="110"/>
      <c r="G931" s="110"/>
      <c r="H931" s="110"/>
      <c r="I931" s="110"/>
      <c r="J931" s="110"/>
      <c r="P931" s="3" t="str">
        <f>IF(基本情報登録!$D$10="","",IF(基本情報登録!$D$10=登録データ!D931,1,0))</f>
        <v/>
      </c>
    </row>
    <row r="932" spans="6:16" x14ac:dyDescent="0.15">
      <c r="F932" s="110"/>
      <c r="G932" s="110"/>
      <c r="H932" s="110"/>
      <c r="I932" s="110"/>
      <c r="J932" s="110"/>
      <c r="P932" s="3" t="str">
        <f>IF(基本情報登録!$D$10="","",IF(基本情報登録!$D$10=登録データ!D932,1,0))</f>
        <v/>
      </c>
    </row>
    <row r="933" spans="6:16" x14ac:dyDescent="0.15">
      <c r="F933" s="110"/>
      <c r="G933" s="110"/>
      <c r="H933" s="110"/>
      <c r="I933" s="110"/>
      <c r="J933" s="110"/>
      <c r="P933" s="3" t="str">
        <f>IF(基本情報登録!$D$10="","",IF(基本情報登録!$D$10=登録データ!D933,1,0))</f>
        <v/>
      </c>
    </row>
    <row r="934" spans="6:16" x14ac:dyDescent="0.15">
      <c r="F934" s="110"/>
      <c r="G934" s="110"/>
      <c r="H934" s="110"/>
      <c r="I934" s="110"/>
      <c r="J934" s="110"/>
      <c r="P934" s="3" t="str">
        <f>IF(基本情報登録!$D$10="","",IF(基本情報登録!$D$10=登録データ!D934,1,0))</f>
        <v/>
      </c>
    </row>
    <row r="935" spans="6:16" x14ac:dyDescent="0.15">
      <c r="F935" s="110"/>
      <c r="G935" s="110"/>
      <c r="H935" s="110"/>
      <c r="I935" s="110"/>
      <c r="J935" s="110"/>
      <c r="P935" s="3" t="str">
        <f>IF(基本情報登録!$D$10="","",IF(基本情報登録!$D$10=登録データ!D935,1,0))</f>
        <v/>
      </c>
    </row>
    <row r="936" spans="6:16" x14ac:dyDescent="0.15">
      <c r="F936" s="110"/>
      <c r="G936" s="110"/>
      <c r="H936" s="110"/>
      <c r="I936" s="110"/>
      <c r="J936" s="110"/>
      <c r="P936" s="3" t="str">
        <f>IF(基本情報登録!$D$10="","",IF(基本情報登録!$D$10=登録データ!D936,1,0))</f>
        <v/>
      </c>
    </row>
    <row r="937" spans="6:16" x14ac:dyDescent="0.15">
      <c r="F937" s="110"/>
      <c r="G937" s="110"/>
      <c r="H937" s="110"/>
      <c r="I937" s="110"/>
      <c r="J937" s="110"/>
      <c r="P937" s="3" t="str">
        <f>IF(基本情報登録!$D$10="","",IF(基本情報登録!$D$10=登録データ!D937,1,0))</f>
        <v/>
      </c>
    </row>
    <row r="938" spans="6:16" x14ac:dyDescent="0.15">
      <c r="F938" s="110"/>
      <c r="G938" s="110"/>
      <c r="H938" s="110"/>
      <c r="I938" s="110"/>
      <c r="J938" s="110"/>
      <c r="P938" s="3" t="str">
        <f>IF(基本情報登録!$D$10="","",IF(基本情報登録!$D$10=登録データ!D938,1,0))</f>
        <v/>
      </c>
    </row>
    <row r="939" spans="6:16" x14ac:dyDescent="0.15">
      <c r="F939" s="110"/>
      <c r="G939" s="110"/>
      <c r="H939" s="110"/>
      <c r="I939" s="110"/>
      <c r="J939" s="110"/>
      <c r="P939" s="3" t="str">
        <f>IF(基本情報登録!$D$10="","",IF(基本情報登録!$D$10=登録データ!D939,1,0))</f>
        <v/>
      </c>
    </row>
    <row r="940" spans="6:16" x14ac:dyDescent="0.15">
      <c r="F940" s="110"/>
      <c r="G940" s="110"/>
      <c r="H940" s="110"/>
      <c r="I940" s="110"/>
      <c r="J940" s="110"/>
      <c r="P940" s="3" t="str">
        <f>IF(基本情報登録!$D$10="","",IF(基本情報登録!$D$10=登録データ!D940,1,0))</f>
        <v/>
      </c>
    </row>
    <row r="941" spans="6:16" x14ac:dyDescent="0.15">
      <c r="F941" s="110"/>
      <c r="G941" s="110"/>
      <c r="H941" s="110"/>
      <c r="I941" s="110"/>
      <c r="J941" s="110"/>
      <c r="P941" s="3" t="str">
        <f>IF(基本情報登録!$D$10="","",IF(基本情報登録!$D$10=登録データ!D941,1,0))</f>
        <v/>
      </c>
    </row>
    <row r="942" spans="6:16" x14ac:dyDescent="0.15">
      <c r="F942" s="110"/>
      <c r="G942" s="110"/>
      <c r="H942" s="110"/>
      <c r="I942" s="110"/>
      <c r="J942" s="110"/>
      <c r="P942" s="3" t="str">
        <f>IF(基本情報登録!$D$10="","",IF(基本情報登録!$D$10=登録データ!D942,1,0))</f>
        <v/>
      </c>
    </row>
    <row r="943" spans="6:16" x14ac:dyDescent="0.15">
      <c r="F943" s="110"/>
      <c r="G943" s="110"/>
      <c r="H943" s="110"/>
      <c r="I943" s="110"/>
      <c r="J943" s="110"/>
      <c r="P943" s="3" t="str">
        <f>IF(基本情報登録!$D$10="","",IF(基本情報登録!$D$10=登録データ!D943,1,0))</f>
        <v/>
      </c>
    </row>
    <row r="944" spans="6:16" x14ac:dyDescent="0.15">
      <c r="F944" s="110"/>
      <c r="G944" s="110"/>
      <c r="H944" s="110"/>
      <c r="I944" s="110"/>
      <c r="J944" s="110"/>
      <c r="P944" s="3" t="str">
        <f>IF(基本情報登録!$D$10="","",IF(基本情報登録!$D$10=登録データ!D944,1,0))</f>
        <v/>
      </c>
    </row>
    <row r="945" spans="6:16" x14ac:dyDescent="0.15">
      <c r="F945" s="110"/>
      <c r="G945" s="110"/>
      <c r="H945" s="110"/>
      <c r="I945" s="110"/>
      <c r="J945" s="110"/>
      <c r="P945" s="3" t="str">
        <f>IF(基本情報登録!$D$10="","",IF(基本情報登録!$D$10=登録データ!D945,1,0))</f>
        <v/>
      </c>
    </row>
    <row r="946" spans="6:16" x14ac:dyDescent="0.15">
      <c r="F946" s="110"/>
      <c r="G946" s="110"/>
      <c r="H946" s="110"/>
      <c r="I946" s="110"/>
      <c r="J946" s="110"/>
      <c r="P946" s="3" t="str">
        <f>IF(基本情報登録!$D$10="","",IF(基本情報登録!$D$10=登録データ!D946,1,0))</f>
        <v/>
      </c>
    </row>
    <row r="947" spans="6:16" x14ac:dyDescent="0.15">
      <c r="F947" s="110"/>
      <c r="G947" s="110"/>
      <c r="H947" s="110"/>
      <c r="I947" s="110"/>
      <c r="J947" s="110"/>
      <c r="P947" s="3" t="str">
        <f>IF(基本情報登録!$D$10="","",IF(基本情報登録!$D$10=登録データ!D947,1,0))</f>
        <v/>
      </c>
    </row>
    <row r="948" spans="6:16" x14ac:dyDescent="0.15">
      <c r="F948" s="110"/>
      <c r="G948" s="110"/>
      <c r="H948" s="110"/>
      <c r="I948" s="110"/>
      <c r="J948" s="110"/>
      <c r="P948" s="3" t="str">
        <f>IF(基本情報登録!$D$10="","",IF(基本情報登録!$D$10=登録データ!D948,1,0))</f>
        <v/>
      </c>
    </row>
    <row r="949" spans="6:16" x14ac:dyDescent="0.15">
      <c r="F949" s="110"/>
      <c r="G949" s="110"/>
      <c r="H949" s="110"/>
      <c r="I949" s="110"/>
      <c r="J949" s="110"/>
      <c r="P949" s="3" t="str">
        <f>IF(基本情報登録!$D$10="","",IF(基本情報登録!$D$10=登録データ!D949,1,0))</f>
        <v/>
      </c>
    </row>
    <row r="950" spans="6:16" x14ac:dyDescent="0.15">
      <c r="F950" s="110"/>
      <c r="G950" s="110"/>
      <c r="H950" s="110"/>
      <c r="I950" s="110"/>
      <c r="J950" s="110"/>
      <c r="P950" s="3" t="str">
        <f>IF(基本情報登録!$D$10="","",IF(基本情報登録!$D$10=登録データ!D950,1,0))</f>
        <v/>
      </c>
    </row>
    <row r="951" spans="6:16" x14ac:dyDescent="0.15">
      <c r="F951" s="110"/>
      <c r="G951" s="110"/>
      <c r="H951" s="110"/>
      <c r="I951" s="110"/>
      <c r="J951" s="110"/>
      <c r="P951" s="3" t="str">
        <f>IF(基本情報登録!$D$10="","",IF(基本情報登録!$D$10=登録データ!D951,1,0))</f>
        <v/>
      </c>
    </row>
    <row r="952" spans="6:16" x14ac:dyDescent="0.15">
      <c r="F952" s="110"/>
      <c r="G952" s="110"/>
      <c r="H952" s="110"/>
      <c r="I952" s="110"/>
      <c r="J952" s="110"/>
      <c r="P952" s="3" t="str">
        <f>IF(基本情報登録!$D$10="","",IF(基本情報登録!$D$10=登録データ!D952,1,0))</f>
        <v/>
      </c>
    </row>
    <row r="953" spans="6:16" x14ac:dyDescent="0.15">
      <c r="F953" s="110"/>
      <c r="G953" s="110"/>
      <c r="H953" s="110"/>
      <c r="I953" s="110"/>
      <c r="J953" s="110"/>
      <c r="P953" s="3" t="str">
        <f>IF(基本情報登録!$D$10="","",IF(基本情報登録!$D$10=登録データ!D953,1,0))</f>
        <v/>
      </c>
    </row>
    <row r="954" spans="6:16" x14ac:dyDescent="0.15">
      <c r="F954" s="110"/>
      <c r="G954" s="110"/>
      <c r="H954" s="110"/>
      <c r="I954" s="110"/>
      <c r="J954" s="110"/>
      <c r="P954" s="3" t="str">
        <f>IF(基本情報登録!$D$10="","",IF(基本情報登録!$D$10=登録データ!D954,1,0))</f>
        <v/>
      </c>
    </row>
    <row r="955" spans="6:16" x14ac:dyDescent="0.15">
      <c r="F955" s="110"/>
      <c r="G955" s="110"/>
      <c r="H955" s="110"/>
      <c r="I955" s="110"/>
      <c r="J955" s="110"/>
      <c r="P955" s="3" t="str">
        <f>IF(基本情報登録!$D$10="","",IF(基本情報登録!$D$10=登録データ!D955,1,0))</f>
        <v/>
      </c>
    </row>
    <row r="956" spans="6:16" x14ac:dyDescent="0.15">
      <c r="F956" s="110"/>
      <c r="G956" s="110"/>
      <c r="H956" s="110"/>
      <c r="I956" s="110"/>
      <c r="J956" s="110"/>
      <c r="P956" s="3" t="str">
        <f>IF(基本情報登録!$D$10="","",IF(基本情報登録!$D$10=登録データ!D956,1,0))</f>
        <v/>
      </c>
    </row>
    <row r="957" spans="6:16" x14ac:dyDescent="0.15">
      <c r="F957" s="110"/>
      <c r="G957" s="110"/>
      <c r="H957" s="110"/>
      <c r="I957" s="110"/>
      <c r="J957" s="110"/>
      <c r="P957" s="3" t="str">
        <f>IF(基本情報登録!$D$10="","",IF(基本情報登録!$D$10=登録データ!D957,1,0))</f>
        <v/>
      </c>
    </row>
    <row r="958" spans="6:16" x14ac:dyDescent="0.15">
      <c r="F958" s="110"/>
      <c r="G958" s="110"/>
      <c r="H958" s="110"/>
      <c r="I958" s="110"/>
      <c r="J958" s="110"/>
      <c r="P958" s="3" t="str">
        <f>IF(基本情報登録!$D$10="","",IF(基本情報登録!$D$10=登録データ!D958,1,0))</f>
        <v/>
      </c>
    </row>
    <row r="959" spans="6:16" x14ac:dyDescent="0.15">
      <c r="F959" s="110"/>
      <c r="G959" s="110"/>
      <c r="H959" s="110"/>
      <c r="I959" s="110"/>
      <c r="J959" s="110"/>
      <c r="P959" s="3" t="str">
        <f>IF(基本情報登録!$D$10="","",IF(基本情報登録!$D$10=登録データ!D959,1,0))</f>
        <v/>
      </c>
    </row>
    <row r="960" spans="6:16" x14ac:dyDescent="0.15">
      <c r="F960" s="110"/>
      <c r="G960" s="110"/>
      <c r="H960" s="110"/>
      <c r="I960" s="110"/>
      <c r="J960" s="110"/>
      <c r="P960" s="3" t="str">
        <f>IF(基本情報登録!$D$10="","",IF(基本情報登録!$D$10=登録データ!D960,1,0))</f>
        <v/>
      </c>
    </row>
    <row r="961" spans="6:16" x14ac:dyDescent="0.15">
      <c r="F961" s="110"/>
      <c r="G961" s="110"/>
      <c r="H961" s="110"/>
      <c r="I961" s="110"/>
      <c r="J961" s="110"/>
      <c r="P961" s="3" t="str">
        <f>IF(基本情報登録!$D$10="","",IF(基本情報登録!$D$10=登録データ!D961,1,0))</f>
        <v/>
      </c>
    </row>
    <row r="962" spans="6:16" x14ac:dyDescent="0.15">
      <c r="F962" s="110"/>
      <c r="G962" s="110"/>
      <c r="H962" s="110"/>
      <c r="I962" s="110"/>
      <c r="J962" s="110"/>
      <c r="P962" s="3" t="str">
        <f>IF(基本情報登録!$D$10="","",IF(基本情報登録!$D$10=登録データ!D962,1,0))</f>
        <v/>
      </c>
    </row>
    <row r="963" spans="6:16" x14ac:dyDescent="0.15">
      <c r="F963" s="110"/>
      <c r="G963" s="110"/>
      <c r="H963" s="110"/>
      <c r="I963" s="110"/>
      <c r="J963" s="110"/>
      <c r="P963" s="3" t="str">
        <f>IF(基本情報登録!$D$10="","",IF(基本情報登録!$D$10=登録データ!D963,1,0))</f>
        <v/>
      </c>
    </row>
    <row r="964" spans="6:16" x14ac:dyDescent="0.15">
      <c r="F964" s="110"/>
      <c r="G964" s="110"/>
      <c r="H964" s="110"/>
      <c r="I964" s="110"/>
      <c r="J964" s="110"/>
      <c r="P964" s="3" t="str">
        <f>IF(基本情報登録!$D$10="","",IF(基本情報登録!$D$10=登録データ!D964,1,0))</f>
        <v/>
      </c>
    </row>
    <row r="965" spans="6:16" x14ac:dyDescent="0.15">
      <c r="F965" s="110"/>
      <c r="G965" s="110"/>
      <c r="H965" s="110"/>
      <c r="I965" s="110"/>
      <c r="J965" s="110"/>
      <c r="P965" s="3" t="str">
        <f>IF(基本情報登録!$D$10="","",IF(基本情報登録!$D$10=登録データ!D965,1,0))</f>
        <v/>
      </c>
    </row>
    <row r="966" spans="6:16" x14ac:dyDescent="0.15">
      <c r="F966" s="110"/>
      <c r="G966" s="110"/>
      <c r="H966" s="110"/>
      <c r="I966" s="110"/>
      <c r="J966" s="110"/>
      <c r="P966" s="3" t="str">
        <f>IF(基本情報登録!$D$10="","",IF(基本情報登録!$D$10=登録データ!D966,1,0))</f>
        <v/>
      </c>
    </row>
    <row r="967" spans="6:16" x14ac:dyDescent="0.15">
      <c r="F967" s="110"/>
      <c r="G967" s="110"/>
      <c r="H967" s="110"/>
      <c r="I967" s="110"/>
      <c r="J967" s="110"/>
      <c r="P967" s="3" t="str">
        <f>IF(基本情報登録!$D$10="","",IF(基本情報登録!$D$10=登録データ!D967,1,0))</f>
        <v/>
      </c>
    </row>
    <row r="968" spans="6:16" x14ac:dyDescent="0.15">
      <c r="F968" s="110"/>
      <c r="G968" s="110"/>
      <c r="H968" s="110"/>
      <c r="I968" s="110"/>
      <c r="J968" s="110"/>
      <c r="P968" s="3" t="str">
        <f>IF(基本情報登録!$D$10="","",IF(基本情報登録!$D$10=登録データ!D968,1,0))</f>
        <v/>
      </c>
    </row>
    <row r="969" spans="6:16" x14ac:dyDescent="0.15">
      <c r="F969" s="110"/>
      <c r="G969" s="110"/>
      <c r="H969" s="110"/>
      <c r="I969" s="110"/>
      <c r="J969" s="110"/>
      <c r="P969" s="3" t="str">
        <f>IF(基本情報登録!$D$10="","",IF(基本情報登録!$D$10=登録データ!D969,1,0))</f>
        <v/>
      </c>
    </row>
    <row r="970" spans="6:16" x14ac:dyDescent="0.15">
      <c r="F970" s="110"/>
      <c r="G970" s="110"/>
      <c r="H970" s="110"/>
      <c r="I970" s="110"/>
      <c r="J970" s="110"/>
      <c r="P970" s="3" t="str">
        <f>IF(基本情報登録!$D$10="","",IF(基本情報登録!$D$10=登録データ!D970,1,0))</f>
        <v/>
      </c>
    </row>
    <row r="971" spans="6:16" x14ac:dyDescent="0.15">
      <c r="F971" s="110"/>
      <c r="G971" s="110"/>
      <c r="H971" s="110"/>
      <c r="I971" s="110"/>
      <c r="J971" s="110"/>
      <c r="P971" s="3" t="str">
        <f>IF(基本情報登録!$D$10="","",IF(基本情報登録!$D$10=登録データ!D971,1,0))</f>
        <v/>
      </c>
    </row>
    <row r="972" spans="6:16" x14ac:dyDescent="0.15">
      <c r="F972" s="110"/>
      <c r="G972" s="110"/>
      <c r="H972" s="110"/>
      <c r="I972" s="110"/>
      <c r="J972" s="110"/>
      <c r="P972" s="3" t="str">
        <f>IF(基本情報登録!$D$10="","",IF(基本情報登録!$D$10=登録データ!D972,1,0))</f>
        <v/>
      </c>
    </row>
    <row r="973" spans="6:16" x14ac:dyDescent="0.15">
      <c r="F973" s="110"/>
      <c r="G973" s="110"/>
      <c r="H973" s="110"/>
      <c r="I973" s="110"/>
      <c r="J973" s="110"/>
      <c r="P973" s="3" t="str">
        <f>IF(基本情報登録!$D$10="","",IF(基本情報登録!$D$10=登録データ!D973,1,0))</f>
        <v/>
      </c>
    </row>
    <row r="974" spans="6:16" x14ac:dyDescent="0.15">
      <c r="F974" s="110"/>
      <c r="G974" s="110"/>
      <c r="H974" s="110"/>
      <c r="I974" s="110"/>
      <c r="J974" s="110"/>
      <c r="P974" s="3" t="str">
        <f>IF(基本情報登録!$D$10="","",IF(基本情報登録!$D$10=登録データ!D974,1,0))</f>
        <v/>
      </c>
    </row>
    <row r="975" spans="6:16" x14ac:dyDescent="0.15">
      <c r="F975" s="110"/>
      <c r="G975" s="110"/>
      <c r="H975" s="110"/>
      <c r="I975" s="110"/>
      <c r="J975" s="110"/>
      <c r="P975" s="3" t="str">
        <f>IF(基本情報登録!$D$10="","",IF(基本情報登録!$D$10=登録データ!D975,1,0))</f>
        <v/>
      </c>
    </row>
    <row r="976" spans="6:16" x14ac:dyDescent="0.15">
      <c r="F976" s="110"/>
      <c r="G976" s="110"/>
      <c r="H976" s="110"/>
      <c r="I976" s="110"/>
      <c r="J976" s="110"/>
      <c r="P976" s="3" t="str">
        <f>IF(基本情報登録!$D$10="","",IF(基本情報登録!$D$10=登録データ!D976,1,0))</f>
        <v/>
      </c>
    </row>
    <row r="977" spans="6:16" x14ac:dyDescent="0.15">
      <c r="F977" s="110"/>
      <c r="G977" s="110"/>
      <c r="H977" s="110"/>
      <c r="I977" s="110"/>
      <c r="J977" s="110"/>
      <c r="P977" s="3" t="str">
        <f>IF(基本情報登録!$D$10="","",IF(基本情報登録!$D$10=登録データ!D977,1,0))</f>
        <v/>
      </c>
    </row>
    <row r="978" spans="6:16" x14ac:dyDescent="0.15">
      <c r="F978" s="110"/>
      <c r="G978" s="110"/>
      <c r="H978" s="110"/>
      <c r="I978" s="110"/>
      <c r="J978" s="110"/>
      <c r="P978" s="3" t="str">
        <f>IF(基本情報登録!$D$10="","",IF(基本情報登録!$D$10=登録データ!D978,1,0))</f>
        <v/>
      </c>
    </row>
    <row r="979" spans="6:16" x14ac:dyDescent="0.15">
      <c r="F979" s="110"/>
      <c r="G979" s="110"/>
      <c r="H979" s="110"/>
      <c r="I979" s="110"/>
      <c r="J979" s="110"/>
      <c r="P979" s="3" t="str">
        <f>IF(基本情報登録!$D$10="","",IF(基本情報登録!$D$10=登録データ!D979,1,0))</f>
        <v/>
      </c>
    </row>
    <row r="980" spans="6:16" x14ac:dyDescent="0.15">
      <c r="F980" s="110"/>
      <c r="G980" s="110"/>
      <c r="H980" s="110"/>
      <c r="I980" s="110"/>
      <c r="J980" s="110"/>
      <c r="P980" s="3" t="str">
        <f>IF(基本情報登録!$D$10="","",IF(基本情報登録!$D$10=登録データ!D980,1,0))</f>
        <v/>
      </c>
    </row>
    <row r="981" spans="6:16" x14ac:dyDescent="0.15">
      <c r="F981" s="110"/>
      <c r="G981" s="110"/>
      <c r="H981" s="110"/>
      <c r="I981" s="110"/>
      <c r="J981" s="110"/>
      <c r="P981" s="3" t="str">
        <f>IF(基本情報登録!$D$10="","",IF(基本情報登録!$D$10=登録データ!D981,1,0))</f>
        <v/>
      </c>
    </row>
    <row r="982" spans="6:16" x14ac:dyDescent="0.15">
      <c r="F982" s="110"/>
      <c r="G982" s="110"/>
      <c r="H982" s="110"/>
      <c r="I982" s="110"/>
      <c r="J982" s="110"/>
      <c r="P982" s="3" t="str">
        <f>IF(基本情報登録!$D$10="","",IF(基本情報登録!$D$10=登録データ!D982,1,0))</f>
        <v/>
      </c>
    </row>
    <row r="983" spans="6:16" x14ac:dyDescent="0.15">
      <c r="F983" s="110"/>
      <c r="G983" s="110"/>
      <c r="H983" s="110"/>
      <c r="I983" s="110"/>
      <c r="J983" s="110"/>
      <c r="P983" s="3" t="str">
        <f>IF(基本情報登録!$D$10="","",IF(基本情報登録!$D$10=登録データ!D983,1,0))</f>
        <v/>
      </c>
    </row>
    <row r="984" spans="6:16" x14ac:dyDescent="0.15">
      <c r="F984" s="110"/>
      <c r="G984" s="110"/>
      <c r="H984" s="110"/>
      <c r="I984" s="110"/>
      <c r="J984" s="110"/>
      <c r="P984" s="3" t="str">
        <f>IF(基本情報登録!$D$10="","",IF(基本情報登録!$D$10=登録データ!D984,1,0))</f>
        <v/>
      </c>
    </row>
    <row r="985" spans="6:16" x14ac:dyDescent="0.15">
      <c r="F985" s="110"/>
      <c r="G985" s="110"/>
      <c r="H985" s="110"/>
      <c r="I985" s="110"/>
      <c r="J985" s="110"/>
      <c r="P985" s="3" t="str">
        <f>IF(基本情報登録!$D$10="","",IF(基本情報登録!$D$10=登録データ!D985,1,0))</f>
        <v/>
      </c>
    </row>
    <row r="986" spans="6:16" x14ac:dyDescent="0.15">
      <c r="F986" s="110"/>
      <c r="G986" s="110"/>
      <c r="H986" s="110"/>
      <c r="I986" s="110"/>
      <c r="J986" s="110"/>
      <c r="P986" s="3" t="str">
        <f>IF(基本情報登録!$D$10="","",IF(基本情報登録!$D$10=登録データ!D986,1,0))</f>
        <v/>
      </c>
    </row>
    <row r="987" spans="6:16" x14ac:dyDescent="0.15">
      <c r="F987" s="110"/>
      <c r="G987" s="110"/>
      <c r="H987" s="110"/>
      <c r="I987" s="110"/>
      <c r="J987" s="110"/>
      <c r="P987" s="3" t="str">
        <f>IF(基本情報登録!$D$10="","",IF(基本情報登録!$D$10=登録データ!D987,1,0))</f>
        <v/>
      </c>
    </row>
    <row r="988" spans="6:16" x14ac:dyDescent="0.15">
      <c r="F988" s="110"/>
      <c r="G988" s="110"/>
      <c r="H988" s="110"/>
      <c r="I988" s="110"/>
      <c r="J988" s="110"/>
      <c r="P988" s="3" t="str">
        <f>IF(基本情報登録!$D$10="","",IF(基本情報登録!$D$10=登録データ!D988,1,0))</f>
        <v/>
      </c>
    </row>
    <row r="989" spans="6:16" x14ac:dyDescent="0.15">
      <c r="F989" s="110"/>
      <c r="G989" s="110"/>
      <c r="H989" s="110"/>
      <c r="I989" s="110"/>
      <c r="J989" s="110"/>
      <c r="P989" s="3" t="str">
        <f>IF(基本情報登録!$D$10="","",IF(基本情報登録!$D$10=登録データ!D989,1,0))</f>
        <v/>
      </c>
    </row>
    <row r="990" spans="6:16" x14ac:dyDescent="0.15">
      <c r="F990" s="110"/>
      <c r="G990" s="110"/>
      <c r="H990" s="110"/>
      <c r="I990" s="110"/>
      <c r="J990" s="110"/>
      <c r="P990" s="3" t="str">
        <f>IF(基本情報登録!$D$10="","",IF(基本情報登録!$D$10=登録データ!D990,1,0))</f>
        <v/>
      </c>
    </row>
    <row r="991" spans="6:16" x14ac:dyDescent="0.15">
      <c r="F991" s="110"/>
      <c r="G991" s="110"/>
      <c r="H991" s="110"/>
      <c r="I991" s="110"/>
      <c r="J991" s="110"/>
      <c r="P991" s="3" t="str">
        <f>IF(基本情報登録!$D$10="","",IF(基本情報登録!$D$10=登録データ!D991,1,0))</f>
        <v/>
      </c>
    </row>
    <row r="992" spans="6:16" x14ac:dyDescent="0.15">
      <c r="F992" s="110"/>
      <c r="G992" s="110"/>
      <c r="H992" s="110"/>
      <c r="I992" s="110"/>
      <c r="J992" s="110"/>
      <c r="P992" s="3" t="str">
        <f>IF(基本情報登録!$D$10="","",IF(基本情報登録!$D$10=登録データ!D992,1,0))</f>
        <v/>
      </c>
    </row>
    <row r="993" spans="6:16" x14ac:dyDescent="0.15">
      <c r="F993" s="110"/>
      <c r="G993" s="110"/>
      <c r="H993" s="110"/>
      <c r="I993" s="110"/>
      <c r="J993" s="110"/>
      <c r="P993" s="3" t="str">
        <f>IF(基本情報登録!$D$10="","",IF(基本情報登録!$D$10=登録データ!D993,1,0))</f>
        <v/>
      </c>
    </row>
    <row r="994" spans="6:16" x14ac:dyDescent="0.15">
      <c r="F994" s="110"/>
      <c r="G994" s="110"/>
      <c r="H994" s="110"/>
      <c r="I994" s="110"/>
      <c r="J994" s="110"/>
      <c r="P994" s="3" t="str">
        <f>IF(基本情報登録!$D$10="","",IF(基本情報登録!$D$10=登録データ!D994,1,0))</f>
        <v/>
      </c>
    </row>
    <row r="995" spans="6:16" x14ac:dyDescent="0.15">
      <c r="F995" s="110"/>
      <c r="G995" s="110"/>
      <c r="H995" s="110"/>
      <c r="I995" s="110"/>
      <c r="J995" s="110"/>
      <c r="P995" s="3" t="str">
        <f>IF(基本情報登録!$D$10="","",IF(基本情報登録!$D$10=登録データ!D995,1,0))</f>
        <v/>
      </c>
    </row>
    <row r="996" spans="6:16" x14ac:dyDescent="0.15">
      <c r="F996" s="110"/>
      <c r="G996" s="110"/>
      <c r="H996" s="110"/>
      <c r="I996" s="110"/>
      <c r="J996" s="110"/>
      <c r="P996" s="3" t="str">
        <f>IF(基本情報登録!$D$10="","",IF(基本情報登録!$D$10=登録データ!D996,1,0))</f>
        <v/>
      </c>
    </row>
    <row r="997" spans="6:16" x14ac:dyDescent="0.15">
      <c r="F997" s="110"/>
      <c r="G997" s="110"/>
      <c r="H997" s="110"/>
      <c r="I997" s="110"/>
      <c r="J997" s="110"/>
      <c r="P997" s="3" t="str">
        <f>IF(基本情報登録!$D$10="","",IF(基本情報登録!$D$10=登録データ!D997,1,0))</f>
        <v/>
      </c>
    </row>
    <row r="998" spans="6:16" x14ac:dyDescent="0.15">
      <c r="F998" s="110"/>
      <c r="G998" s="110"/>
      <c r="H998" s="110"/>
      <c r="I998" s="110"/>
      <c r="J998" s="110"/>
      <c r="P998" s="3" t="str">
        <f>IF(基本情報登録!$D$10="","",IF(基本情報登録!$D$10=登録データ!D998,1,0))</f>
        <v/>
      </c>
    </row>
    <row r="999" spans="6:16" x14ac:dyDescent="0.15">
      <c r="F999" s="110"/>
      <c r="G999" s="110"/>
      <c r="H999" s="110"/>
      <c r="I999" s="110"/>
      <c r="J999" s="110"/>
      <c r="P999" s="3" t="str">
        <f>IF(基本情報登録!$D$10="","",IF(基本情報登録!$D$10=登録データ!D999,1,0))</f>
        <v/>
      </c>
    </row>
    <row r="1000" spans="6:16" x14ac:dyDescent="0.15">
      <c r="F1000" s="110"/>
      <c r="G1000" s="110"/>
      <c r="H1000" s="110"/>
      <c r="I1000" s="110"/>
      <c r="J1000" s="110"/>
      <c r="P1000" s="3" t="str">
        <f>IF(基本情報登録!$D$10="","",IF(基本情報登録!$D$10=登録データ!D1000,1,0))</f>
        <v/>
      </c>
    </row>
    <row r="1001" spans="6:16" x14ac:dyDescent="0.15">
      <c r="F1001" s="110"/>
      <c r="G1001" s="110"/>
      <c r="H1001" s="110"/>
      <c r="I1001" s="110"/>
      <c r="J1001" s="110"/>
      <c r="P1001" s="3" t="str">
        <f>IF(基本情報登録!$D$10="","",IF(基本情報登録!$D$10=登録データ!D1001,1,0))</f>
        <v/>
      </c>
    </row>
    <row r="1002" spans="6:16" x14ac:dyDescent="0.15">
      <c r="F1002" s="110"/>
      <c r="G1002" s="110"/>
      <c r="H1002" s="110"/>
      <c r="I1002" s="110"/>
      <c r="J1002" s="110"/>
      <c r="P1002" s="3" t="str">
        <f>IF(基本情報登録!$D$10="","",IF(基本情報登録!$D$10=登録データ!D1002,1,0))</f>
        <v/>
      </c>
    </row>
    <row r="1003" spans="6:16" x14ac:dyDescent="0.15">
      <c r="F1003" s="110"/>
      <c r="G1003" s="110"/>
      <c r="H1003" s="110"/>
      <c r="I1003" s="110"/>
      <c r="J1003" s="110"/>
      <c r="P1003" s="3" t="str">
        <f>IF(基本情報登録!$D$10="","",IF(基本情報登録!$D$10=登録データ!D1003,1,0))</f>
        <v/>
      </c>
    </row>
    <row r="1004" spans="6:16" x14ac:dyDescent="0.15">
      <c r="F1004" s="110"/>
      <c r="G1004" s="110"/>
      <c r="H1004" s="110"/>
      <c r="I1004" s="110"/>
      <c r="J1004" s="110"/>
      <c r="P1004" s="3" t="str">
        <f>IF(基本情報登録!$D$10="","",IF(基本情報登録!$D$10=登録データ!D1004,1,0))</f>
        <v/>
      </c>
    </row>
    <row r="1005" spans="6:16" x14ac:dyDescent="0.15">
      <c r="F1005" s="110"/>
      <c r="G1005" s="110"/>
      <c r="H1005" s="110"/>
      <c r="I1005" s="110"/>
      <c r="J1005" s="110"/>
      <c r="P1005" s="3" t="str">
        <f>IF(基本情報登録!$D$10="","",IF(基本情報登録!$D$10=登録データ!D1005,1,0))</f>
        <v/>
      </c>
    </row>
    <row r="1006" spans="6:16" x14ac:dyDescent="0.15">
      <c r="F1006" s="110"/>
      <c r="G1006" s="110"/>
      <c r="H1006" s="110"/>
      <c r="I1006" s="110"/>
      <c r="J1006" s="110"/>
      <c r="P1006" s="3" t="str">
        <f>IF(基本情報登録!$D$10="","",IF(基本情報登録!$D$10=登録データ!D1006,1,0))</f>
        <v/>
      </c>
    </row>
    <row r="1007" spans="6:16" x14ac:dyDescent="0.15">
      <c r="F1007" s="110"/>
      <c r="G1007" s="110"/>
      <c r="H1007" s="110"/>
      <c r="I1007" s="110"/>
      <c r="J1007" s="110"/>
      <c r="P1007" s="3" t="str">
        <f>IF(基本情報登録!$D$10="","",IF(基本情報登録!$D$10=登録データ!D1007,1,0))</f>
        <v/>
      </c>
    </row>
    <row r="1008" spans="6:16" x14ac:dyDescent="0.15">
      <c r="F1008" s="110"/>
      <c r="G1008" s="110"/>
      <c r="H1008" s="110"/>
      <c r="I1008" s="110"/>
      <c r="J1008" s="110"/>
      <c r="P1008" s="3" t="str">
        <f>IF(基本情報登録!$D$10="","",IF(基本情報登録!$D$10=登録データ!D1008,1,0))</f>
        <v/>
      </c>
    </row>
    <row r="1009" spans="6:16" x14ac:dyDescent="0.15">
      <c r="F1009" s="110"/>
      <c r="G1009" s="110"/>
      <c r="H1009" s="110"/>
      <c r="I1009" s="110"/>
      <c r="J1009" s="110"/>
      <c r="P1009" s="3" t="str">
        <f>IF(基本情報登録!$D$10="","",IF(基本情報登録!$D$10=登録データ!D1009,1,0))</f>
        <v/>
      </c>
    </row>
    <row r="1010" spans="6:16" x14ac:dyDescent="0.15">
      <c r="F1010" s="110"/>
      <c r="G1010" s="110"/>
      <c r="H1010" s="110"/>
      <c r="I1010" s="110"/>
      <c r="J1010" s="110"/>
      <c r="P1010" s="3" t="str">
        <f>IF(基本情報登録!$D$10="","",IF(基本情報登録!$D$10=登録データ!D1010,1,0))</f>
        <v/>
      </c>
    </row>
    <row r="1011" spans="6:16" x14ac:dyDescent="0.15">
      <c r="F1011" s="110"/>
      <c r="G1011" s="110"/>
      <c r="H1011" s="110"/>
      <c r="I1011" s="110"/>
      <c r="J1011" s="110"/>
      <c r="P1011" s="3" t="str">
        <f>IF(基本情報登録!$D$10="","",IF(基本情報登録!$D$10=登録データ!D1011,1,0))</f>
        <v/>
      </c>
    </row>
    <row r="1012" spans="6:16" x14ac:dyDescent="0.15">
      <c r="F1012" s="110"/>
      <c r="G1012" s="110"/>
      <c r="H1012" s="110"/>
      <c r="I1012" s="110"/>
      <c r="J1012" s="110"/>
      <c r="P1012" s="3" t="str">
        <f>IF(基本情報登録!$D$10="","",IF(基本情報登録!$D$10=登録データ!D1012,1,0))</f>
        <v/>
      </c>
    </row>
    <row r="1013" spans="6:16" x14ac:dyDescent="0.15">
      <c r="F1013" s="110"/>
      <c r="G1013" s="110"/>
      <c r="H1013" s="110"/>
      <c r="I1013" s="110"/>
      <c r="J1013" s="110"/>
      <c r="P1013" s="3" t="str">
        <f>IF(基本情報登録!$D$10="","",IF(基本情報登録!$D$10=登録データ!D1013,1,0))</f>
        <v/>
      </c>
    </row>
    <row r="1014" spans="6:16" x14ac:dyDescent="0.15">
      <c r="F1014" s="110"/>
      <c r="G1014" s="110"/>
      <c r="H1014" s="110"/>
      <c r="I1014" s="110"/>
      <c r="J1014" s="110"/>
      <c r="P1014" s="3" t="str">
        <f>IF(基本情報登録!$D$10="","",IF(基本情報登録!$D$10=登録データ!D1014,1,0))</f>
        <v/>
      </c>
    </row>
    <row r="1015" spans="6:16" x14ac:dyDescent="0.15">
      <c r="F1015" s="110"/>
      <c r="G1015" s="110"/>
      <c r="H1015" s="110"/>
      <c r="I1015" s="110"/>
      <c r="J1015" s="110"/>
      <c r="P1015" s="3" t="str">
        <f>IF(基本情報登録!$D$10="","",IF(基本情報登録!$D$10=登録データ!D1015,1,0))</f>
        <v/>
      </c>
    </row>
    <row r="1016" spans="6:16" x14ac:dyDescent="0.15">
      <c r="F1016" s="110"/>
      <c r="G1016" s="110"/>
      <c r="H1016" s="110"/>
      <c r="I1016" s="110"/>
      <c r="J1016" s="110"/>
      <c r="P1016" s="3" t="str">
        <f>IF(基本情報登録!$D$10="","",IF(基本情報登録!$D$10=登録データ!D1016,1,0))</f>
        <v/>
      </c>
    </row>
    <row r="1017" spans="6:16" x14ac:dyDescent="0.15">
      <c r="F1017" s="110"/>
      <c r="G1017" s="110"/>
      <c r="H1017" s="110"/>
      <c r="I1017" s="110"/>
      <c r="J1017" s="110"/>
      <c r="P1017" s="3" t="str">
        <f>IF(基本情報登録!$D$10="","",IF(基本情報登録!$D$10=登録データ!D1017,1,0))</f>
        <v/>
      </c>
    </row>
    <row r="1018" spans="6:16" x14ac:dyDescent="0.15">
      <c r="F1018" s="110"/>
      <c r="G1018" s="110"/>
      <c r="H1018" s="110"/>
      <c r="I1018" s="110"/>
      <c r="J1018" s="110"/>
      <c r="P1018" s="3" t="str">
        <f>IF(基本情報登録!$D$10="","",IF(基本情報登録!$D$10=登録データ!D1018,1,0))</f>
        <v/>
      </c>
    </row>
    <row r="1019" spans="6:16" x14ac:dyDescent="0.15">
      <c r="F1019" s="110"/>
      <c r="G1019" s="110"/>
      <c r="H1019" s="110"/>
      <c r="I1019" s="110"/>
      <c r="J1019" s="110"/>
      <c r="P1019" s="3" t="str">
        <f>IF(基本情報登録!$D$10="","",IF(基本情報登録!$D$10=登録データ!D1019,1,0))</f>
        <v/>
      </c>
    </row>
    <row r="1020" spans="6:16" x14ac:dyDescent="0.15">
      <c r="F1020" s="110"/>
      <c r="G1020" s="110"/>
      <c r="H1020" s="110"/>
      <c r="I1020" s="110"/>
      <c r="J1020" s="110"/>
      <c r="P1020" s="3" t="str">
        <f>IF(基本情報登録!$D$10="","",IF(基本情報登録!$D$10=登録データ!D1020,1,0))</f>
        <v/>
      </c>
    </row>
    <row r="1021" spans="6:16" x14ac:dyDescent="0.15">
      <c r="F1021" s="110"/>
      <c r="G1021" s="110"/>
      <c r="H1021" s="110"/>
      <c r="I1021" s="110"/>
      <c r="J1021" s="110"/>
      <c r="P1021" s="3" t="str">
        <f>IF(基本情報登録!$D$10="","",IF(基本情報登録!$D$10=登録データ!D1021,1,0))</f>
        <v/>
      </c>
    </row>
    <row r="1022" spans="6:16" x14ac:dyDescent="0.15">
      <c r="F1022" s="110"/>
      <c r="G1022" s="110"/>
      <c r="H1022" s="110"/>
      <c r="I1022" s="110"/>
      <c r="J1022" s="110"/>
      <c r="P1022" s="3" t="str">
        <f>IF(基本情報登録!$D$10="","",IF(基本情報登録!$D$10=登録データ!D1022,1,0))</f>
        <v/>
      </c>
    </row>
    <row r="1023" spans="6:16" x14ac:dyDescent="0.15">
      <c r="F1023" s="110"/>
      <c r="G1023" s="110"/>
      <c r="H1023" s="110"/>
      <c r="I1023" s="110"/>
      <c r="J1023" s="110"/>
      <c r="P1023" s="3" t="str">
        <f>IF(基本情報登録!$D$10="","",IF(基本情報登録!$D$10=登録データ!D1023,1,0))</f>
        <v/>
      </c>
    </row>
    <row r="1024" spans="6:16" x14ac:dyDescent="0.15">
      <c r="F1024" s="110"/>
      <c r="G1024" s="110"/>
      <c r="H1024" s="110"/>
      <c r="I1024" s="110"/>
      <c r="J1024" s="110"/>
      <c r="P1024" s="3" t="str">
        <f>IF(基本情報登録!$D$10="","",IF(基本情報登録!$D$10=登録データ!D1024,1,0))</f>
        <v/>
      </c>
    </row>
    <row r="1025" spans="6:16" x14ac:dyDescent="0.15">
      <c r="F1025" s="110"/>
      <c r="G1025" s="110"/>
      <c r="H1025" s="110"/>
      <c r="I1025" s="110"/>
      <c r="J1025" s="110"/>
      <c r="P1025" s="3" t="str">
        <f>IF(基本情報登録!$D$10="","",IF(基本情報登録!$D$10=登録データ!D1025,1,0))</f>
        <v/>
      </c>
    </row>
    <row r="1026" spans="6:16" x14ac:dyDescent="0.15">
      <c r="F1026" s="110"/>
      <c r="G1026" s="110"/>
      <c r="H1026" s="110"/>
      <c r="I1026" s="110"/>
      <c r="J1026" s="110"/>
      <c r="P1026" s="3" t="str">
        <f>IF(基本情報登録!$D$10="","",IF(基本情報登録!$D$10=登録データ!D1026,1,0))</f>
        <v/>
      </c>
    </row>
    <row r="1027" spans="6:16" x14ac:dyDescent="0.15">
      <c r="F1027" s="110"/>
      <c r="G1027" s="110"/>
      <c r="H1027" s="110"/>
      <c r="I1027" s="110"/>
      <c r="J1027" s="110"/>
      <c r="P1027" s="3" t="str">
        <f>IF(基本情報登録!$D$10="","",IF(基本情報登録!$D$10=登録データ!D1027,1,0))</f>
        <v/>
      </c>
    </row>
    <row r="1028" spans="6:16" x14ac:dyDescent="0.15">
      <c r="F1028" s="110"/>
      <c r="G1028" s="110"/>
      <c r="H1028" s="110"/>
      <c r="I1028" s="110"/>
      <c r="J1028" s="110"/>
      <c r="P1028" s="3" t="str">
        <f>IF(基本情報登録!$D$10="","",IF(基本情報登録!$D$10=登録データ!D1028,1,0))</f>
        <v/>
      </c>
    </row>
    <row r="1029" spans="6:16" x14ac:dyDescent="0.15">
      <c r="F1029" s="110"/>
      <c r="G1029" s="110"/>
      <c r="H1029" s="110"/>
      <c r="I1029" s="110"/>
      <c r="J1029" s="110"/>
      <c r="P1029" s="3" t="str">
        <f>IF(基本情報登録!$D$10="","",IF(基本情報登録!$D$10=登録データ!D1029,1,0))</f>
        <v/>
      </c>
    </row>
    <row r="1030" spans="6:16" x14ac:dyDescent="0.15">
      <c r="F1030" s="110"/>
      <c r="G1030" s="110"/>
      <c r="H1030" s="110"/>
      <c r="I1030" s="110"/>
      <c r="J1030" s="110"/>
      <c r="P1030" s="3" t="str">
        <f>IF(基本情報登録!$D$10="","",IF(基本情報登録!$D$10=登録データ!D1030,1,0))</f>
        <v/>
      </c>
    </row>
    <row r="1031" spans="6:16" x14ac:dyDescent="0.15">
      <c r="F1031" s="110"/>
      <c r="G1031" s="110"/>
      <c r="H1031" s="110"/>
      <c r="I1031" s="110"/>
      <c r="J1031" s="110"/>
      <c r="P1031" s="3" t="str">
        <f>IF(基本情報登録!$D$10="","",IF(基本情報登録!$D$10=登録データ!D1031,1,0))</f>
        <v/>
      </c>
    </row>
    <row r="1032" spans="6:16" x14ac:dyDescent="0.15">
      <c r="F1032" s="110"/>
      <c r="G1032" s="110"/>
      <c r="H1032" s="110"/>
      <c r="I1032" s="110"/>
      <c r="J1032" s="110"/>
      <c r="P1032" s="3" t="str">
        <f>IF(基本情報登録!$D$10="","",IF(基本情報登録!$D$10=登録データ!D1032,1,0))</f>
        <v/>
      </c>
    </row>
    <row r="1033" spans="6:16" x14ac:dyDescent="0.15">
      <c r="F1033" s="110"/>
      <c r="G1033" s="110"/>
      <c r="H1033" s="110"/>
      <c r="I1033" s="110"/>
      <c r="J1033" s="110"/>
      <c r="P1033" s="3" t="str">
        <f>IF(基本情報登録!$D$10="","",IF(基本情報登録!$D$10=登録データ!D1033,1,0))</f>
        <v/>
      </c>
    </row>
    <row r="1034" spans="6:16" x14ac:dyDescent="0.15">
      <c r="F1034" s="110"/>
      <c r="G1034" s="110"/>
      <c r="H1034" s="110"/>
      <c r="I1034" s="110"/>
      <c r="J1034" s="110"/>
      <c r="P1034" s="3" t="str">
        <f>IF(基本情報登録!$D$10="","",IF(基本情報登録!$D$10=登録データ!D1034,1,0))</f>
        <v/>
      </c>
    </row>
    <row r="1035" spans="6:16" x14ac:dyDescent="0.15">
      <c r="F1035" s="110"/>
      <c r="G1035" s="110"/>
      <c r="H1035" s="110"/>
      <c r="I1035" s="110"/>
      <c r="J1035" s="110"/>
      <c r="P1035" s="3" t="str">
        <f>IF(基本情報登録!$D$10="","",IF(基本情報登録!$D$10=登録データ!D1035,1,0))</f>
        <v/>
      </c>
    </row>
    <row r="1036" spans="6:16" x14ac:dyDescent="0.15">
      <c r="F1036" s="110"/>
      <c r="G1036" s="110"/>
      <c r="H1036" s="110"/>
      <c r="I1036" s="110"/>
      <c r="J1036" s="110"/>
      <c r="P1036" s="3" t="str">
        <f>IF(基本情報登録!$D$10="","",IF(基本情報登録!$D$10=登録データ!D1036,1,0))</f>
        <v/>
      </c>
    </row>
    <row r="1037" spans="6:16" x14ac:dyDescent="0.15">
      <c r="F1037" s="110"/>
      <c r="G1037" s="110"/>
      <c r="H1037" s="110"/>
      <c r="I1037" s="110"/>
      <c r="J1037" s="110"/>
      <c r="P1037" s="3" t="str">
        <f>IF(基本情報登録!$D$10="","",IF(基本情報登録!$D$10=登録データ!D1037,1,0))</f>
        <v/>
      </c>
    </row>
    <row r="1038" spans="6:16" x14ac:dyDescent="0.15">
      <c r="F1038" s="110"/>
      <c r="G1038" s="110"/>
      <c r="H1038" s="110"/>
      <c r="I1038" s="110"/>
      <c r="J1038" s="110"/>
      <c r="P1038" s="3" t="str">
        <f>IF(基本情報登録!$D$10="","",IF(基本情報登録!$D$10=登録データ!D1038,1,0))</f>
        <v/>
      </c>
    </row>
    <row r="1039" spans="6:16" x14ac:dyDescent="0.15">
      <c r="F1039" s="110"/>
      <c r="G1039" s="110"/>
      <c r="H1039" s="110"/>
      <c r="I1039" s="110"/>
      <c r="J1039" s="110"/>
      <c r="P1039" s="3" t="str">
        <f>IF(基本情報登録!$D$10="","",IF(基本情報登録!$D$10=登録データ!D1039,1,0))</f>
        <v/>
      </c>
    </row>
    <row r="1040" spans="6:16" x14ac:dyDescent="0.15">
      <c r="F1040" s="110"/>
      <c r="G1040" s="110"/>
      <c r="H1040" s="110"/>
      <c r="I1040" s="110"/>
      <c r="J1040" s="110"/>
      <c r="P1040" s="3" t="str">
        <f>IF(基本情報登録!$D$10="","",IF(基本情報登録!$D$10=登録データ!D1040,1,0))</f>
        <v/>
      </c>
    </row>
    <row r="1041" spans="6:16" x14ac:dyDescent="0.15">
      <c r="F1041" s="110"/>
      <c r="G1041" s="110"/>
      <c r="H1041" s="110"/>
      <c r="I1041" s="110"/>
      <c r="J1041" s="110"/>
      <c r="P1041" s="3" t="str">
        <f>IF(基本情報登録!$D$10="","",IF(基本情報登録!$D$10=登録データ!D1041,1,0))</f>
        <v/>
      </c>
    </row>
    <row r="1042" spans="6:16" x14ac:dyDescent="0.15">
      <c r="F1042" s="110"/>
      <c r="G1042" s="110"/>
      <c r="H1042" s="110"/>
      <c r="I1042" s="110"/>
      <c r="J1042" s="110"/>
      <c r="P1042" s="3" t="str">
        <f>IF(基本情報登録!$D$10="","",IF(基本情報登録!$D$10=登録データ!D1042,1,0))</f>
        <v/>
      </c>
    </row>
    <row r="1043" spans="6:16" x14ac:dyDescent="0.15">
      <c r="F1043" s="110"/>
      <c r="G1043" s="110"/>
      <c r="H1043" s="110"/>
      <c r="I1043" s="110"/>
      <c r="J1043" s="110"/>
      <c r="P1043" s="3" t="str">
        <f>IF(基本情報登録!$D$10="","",IF(基本情報登録!$D$10=登録データ!D1043,1,0))</f>
        <v/>
      </c>
    </row>
    <row r="1044" spans="6:16" x14ac:dyDescent="0.15">
      <c r="F1044" s="110"/>
      <c r="G1044" s="110"/>
      <c r="H1044" s="110"/>
      <c r="I1044" s="110"/>
      <c r="J1044" s="110"/>
      <c r="P1044" s="3" t="str">
        <f>IF(基本情報登録!$D$10="","",IF(基本情報登録!$D$10=登録データ!D1044,1,0))</f>
        <v/>
      </c>
    </row>
    <row r="1045" spans="6:16" x14ac:dyDescent="0.15">
      <c r="F1045" s="110"/>
      <c r="G1045" s="110"/>
      <c r="H1045" s="110"/>
      <c r="I1045" s="110"/>
      <c r="J1045" s="110"/>
      <c r="P1045" s="3" t="str">
        <f>IF(基本情報登録!$D$10="","",IF(基本情報登録!$D$10=登録データ!D1045,1,0))</f>
        <v/>
      </c>
    </row>
    <row r="1046" spans="6:16" x14ac:dyDescent="0.15">
      <c r="F1046" s="110"/>
      <c r="G1046" s="110"/>
      <c r="H1046" s="110"/>
      <c r="I1046" s="110"/>
      <c r="J1046" s="110"/>
      <c r="P1046" s="3" t="str">
        <f>IF(基本情報登録!$D$10="","",IF(基本情報登録!$D$10=登録データ!D1046,1,0))</f>
        <v/>
      </c>
    </row>
    <row r="1047" spans="6:16" x14ac:dyDescent="0.15">
      <c r="F1047" s="110"/>
      <c r="G1047" s="110"/>
      <c r="H1047" s="110"/>
      <c r="I1047" s="110"/>
      <c r="J1047" s="110"/>
      <c r="P1047" s="3" t="str">
        <f>IF(基本情報登録!$D$10="","",IF(基本情報登録!$D$10=登録データ!D1047,1,0))</f>
        <v/>
      </c>
    </row>
    <row r="1048" spans="6:16" x14ac:dyDescent="0.15">
      <c r="F1048" s="110"/>
      <c r="G1048" s="110"/>
      <c r="H1048" s="110"/>
      <c r="I1048" s="110"/>
      <c r="J1048" s="110"/>
      <c r="P1048" s="3" t="str">
        <f>IF(基本情報登録!$D$10="","",IF(基本情報登録!$D$10=登録データ!D1048,1,0))</f>
        <v/>
      </c>
    </row>
    <row r="1049" spans="6:16" x14ac:dyDescent="0.15">
      <c r="F1049" s="110"/>
      <c r="G1049" s="110"/>
      <c r="H1049" s="110"/>
      <c r="I1049" s="110"/>
      <c r="J1049" s="110"/>
      <c r="P1049" s="3" t="str">
        <f>IF(基本情報登録!$D$10="","",IF(基本情報登録!$D$10=登録データ!D1049,1,0))</f>
        <v/>
      </c>
    </row>
    <row r="1050" spans="6:16" x14ac:dyDescent="0.15">
      <c r="F1050" s="110"/>
      <c r="G1050" s="110"/>
      <c r="H1050" s="110"/>
      <c r="I1050" s="110"/>
      <c r="J1050" s="110"/>
      <c r="P1050" s="3" t="str">
        <f>IF(基本情報登録!$D$10="","",IF(基本情報登録!$D$10=登録データ!D1050,1,0))</f>
        <v/>
      </c>
    </row>
    <row r="1051" spans="6:16" x14ac:dyDescent="0.15">
      <c r="F1051" s="110"/>
      <c r="G1051" s="110"/>
      <c r="H1051" s="110"/>
      <c r="I1051" s="110"/>
      <c r="J1051" s="110"/>
      <c r="P1051" s="3" t="str">
        <f>IF(基本情報登録!$D$10="","",IF(基本情報登録!$D$10=登録データ!D1051,1,0))</f>
        <v/>
      </c>
    </row>
    <row r="1052" spans="6:16" x14ac:dyDescent="0.15">
      <c r="F1052" s="110"/>
      <c r="G1052" s="110"/>
      <c r="H1052" s="110"/>
      <c r="I1052" s="110"/>
      <c r="J1052" s="110"/>
      <c r="P1052" s="3" t="str">
        <f>IF(基本情報登録!$D$10="","",IF(基本情報登録!$D$10=登録データ!D1052,1,0))</f>
        <v/>
      </c>
    </row>
    <row r="1053" spans="6:16" x14ac:dyDescent="0.15">
      <c r="F1053" s="110"/>
      <c r="G1053" s="110"/>
      <c r="H1053" s="110"/>
      <c r="I1053" s="110"/>
      <c r="J1053" s="110"/>
      <c r="P1053" s="3" t="str">
        <f>IF(基本情報登録!$D$10="","",IF(基本情報登録!$D$10=登録データ!D1053,1,0))</f>
        <v/>
      </c>
    </row>
    <row r="1054" spans="6:16" x14ac:dyDescent="0.15">
      <c r="F1054" s="110"/>
      <c r="G1054" s="110"/>
      <c r="H1054" s="110"/>
      <c r="I1054" s="110"/>
      <c r="J1054" s="110"/>
      <c r="P1054" s="3" t="str">
        <f>IF(基本情報登録!$D$10="","",IF(基本情報登録!$D$10=登録データ!D1054,1,0))</f>
        <v/>
      </c>
    </row>
    <row r="1055" spans="6:16" x14ac:dyDescent="0.15">
      <c r="F1055" s="110"/>
      <c r="G1055" s="110"/>
      <c r="H1055" s="110"/>
      <c r="I1055" s="110"/>
      <c r="J1055" s="110"/>
      <c r="P1055" s="3" t="str">
        <f>IF(基本情報登録!$D$10="","",IF(基本情報登録!$D$10=登録データ!D1055,1,0))</f>
        <v/>
      </c>
    </row>
    <row r="1056" spans="6:16" x14ac:dyDescent="0.15">
      <c r="F1056" s="110"/>
      <c r="G1056" s="110"/>
      <c r="H1056" s="110"/>
      <c r="I1056" s="110"/>
      <c r="J1056" s="110"/>
      <c r="P1056" s="3" t="str">
        <f>IF(基本情報登録!$D$10="","",IF(基本情報登録!$D$10=登録データ!D1056,1,0))</f>
        <v/>
      </c>
    </row>
    <row r="1057" spans="6:16" x14ac:dyDescent="0.15">
      <c r="F1057" s="110"/>
      <c r="G1057" s="110"/>
      <c r="H1057" s="110"/>
      <c r="I1057" s="110"/>
      <c r="J1057" s="110"/>
      <c r="P1057" s="3" t="str">
        <f>IF(基本情報登録!$D$10="","",IF(基本情報登録!$D$10=登録データ!D1057,1,0))</f>
        <v/>
      </c>
    </row>
    <row r="1058" spans="6:16" x14ac:dyDescent="0.15">
      <c r="F1058" s="110"/>
      <c r="G1058" s="110"/>
      <c r="H1058" s="110"/>
      <c r="I1058" s="110"/>
      <c r="J1058" s="110"/>
      <c r="P1058" s="3" t="str">
        <f>IF(基本情報登録!$D$10="","",IF(基本情報登録!$D$10=登録データ!D1058,1,0))</f>
        <v/>
      </c>
    </row>
    <row r="1059" spans="6:16" x14ac:dyDescent="0.15">
      <c r="F1059" s="110"/>
      <c r="G1059" s="110"/>
      <c r="H1059" s="110"/>
      <c r="I1059" s="110"/>
      <c r="J1059" s="110"/>
      <c r="P1059" s="3" t="str">
        <f>IF(基本情報登録!$D$10="","",IF(基本情報登録!$D$10=登録データ!D1059,1,0))</f>
        <v/>
      </c>
    </row>
    <row r="1060" spans="6:16" x14ac:dyDescent="0.15">
      <c r="F1060" s="110"/>
      <c r="G1060" s="110"/>
      <c r="H1060" s="110"/>
      <c r="I1060" s="110"/>
      <c r="J1060" s="110"/>
      <c r="P1060" s="3" t="str">
        <f>IF(基本情報登録!$D$10="","",IF(基本情報登録!$D$10=登録データ!D1060,1,0))</f>
        <v/>
      </c>
    </row>
    <row r="1061" spans="6:16" x14ac:dyDescent="0.15">
      <c r="F1061" s="110"/>
      <c r="G1061" s="110"/>
      <c r="H1061" s="110"/>
      <c r="I1061" s="110"/>
      <c r="J1061" s="110"/>
      <c r="P1061" s="3" t="str">
        <f>IF(基本情報登録!$D$10="","",IF(基本情報登録!$D$10=登録データ!D1061,1,0))</f>
        <v/>
      </c>
    </row>
    <row r="1062" spans="6:16" x14ac:dyDescent="0.15">
      <c r="F1062" s="110"/>
      <c r="G1062" s="110"/>
      <c r="H1062" s="110"/>
      <c r="I1062" s="110"/>
      <c r="J1062" s="110"/>
      <c r="P1062" s="3" t="str">
        <f>IF(基本情報登録!$D$10="","",IF(基本情報登録!$D$10=登録データ!D1062,1,0))</f>
        <v/>
      </c>
    </row>
    <row r="1063" spans="6:16" x14ac:dyDescent="0.15">
      <c r="F1063" s="110"/>
      <c r="G1063" s="110"/>
      <c r="H1063" s="110"/>
      <c r="I1063" s="110"/>
      <c r="J1063" s="110"/>
      <c r="P1063" s="3" t="str">
        <f>IF(基本情報登録!$D$10="","",IF(基本情報登録!$D$10=登録データ!D1063,1,0))</f>
        <v/>
      </c>
    </row>
    <row r="1064" spans="6:16" x14ac:dyDescent="0.15">
      <c r="F1064" s="110"/>
      <c r="G1064" s="110"/>
      <c r="H1064" s="110"/>
      <c r="I1064" s="110"/>
      <c r="J1064" s="110"/>
      <c r="P1064" s="3" t="str">
        <f>IF(基本情報登録!$D$10="","",IF(基本情報登録!$D$10=登録データ!D1064,1,0))</f>
        <v/>
      </c>
    </row>
    <row r="1065" spans="6:16" x14ac:dyDescent="0.15">
      <c r="F1065" s="110"/>
      <c r="G1065" s="110"/>
      <c r="H1065" s="110"/>
      <c r="I1065" s="110"/>
      <c r="J1065" s="110"/>
      <c r="P1065" s="3" t="str">
        <f>IF(基本情報登録!$D$10="","",IF(基本情報登録!$D$10=登録データ!D1065,1,0))</f>
        <v/>
      </c>
    </row>
    <row r="1066" spans="6:16" x14ac:dyDescent="0.15">
      <c r="F1066" s="110"/>
      <c r="G1066" s="110"/>
      <c r="H1066" s="110"/>
      <c r="I1066" s="110"/>
      <c r="J1066" s="110"/>
      <c r="P1066" s="3" t="str">
        <f>IF(基本情報登録!$D$10="","",IF(基本情報登録!$D$10=登録データ!D1066,1,0))</f>
        <v/>
      </c>
    </row>
    <row r="1067" spans="6:16" x14ac:dyDescent="0.15">
      <c r="F1067" s="110"/>
      <c r="G1067" s="110"/>
      <c r="H1067" s="110"/>
      <c r="I1067" s="110"/>
      <c r="J1067" s="110"/>
      <c r="P1067" s="3" t="str">
        <f>IF(基本情報登録!$D$10="","",IF(基本情報登録!$D$10=登録データ!D1067,1,0))</f>
        <v/>
      </c>
    </row>
    <row r="1068" spans="6:16" x14ac:dyDescent="0.15">
      <c r="F1068" s="110"/>
      <c r="G1068" s="110"/>
      <c r="H1068" s="110"/>
      <c r="I1068" s="110"/>
      <c r="J1068" s="110"/>
      <c r="P1068" s="3" t="str">
        <f>IF(基本情報登録!$D$10="","",IF(基本情報登録!$D$10=登録データ!D1068,1,0))</f>
        <v/>
      </c>
    </row>
    <row r="1069" spans="6:16" x14ac:dyDescent="0.15">
      <c r="F1069" s="110"/>
      <c r="G1069" s="110"/>
      <c r="H1069" s="110"/>
      <c r="I1069" s="110"/>
      <c r="J1069" s="110"/>
      <c r="P1069" s="3" t="str">
        <f>IF(基本情報登録!$D$10="","",IF(基本情報登録!$D$10=登録データ!D1069,1,0))</f>
        <v/>
      </c>
    </row>
    <row r="1070" spans="6:16" x14ac:dyDescent="0.15">
      <c r="F1070" s="110"/>
      <c r="G1070" s="110"/>
      <c r="H1070" s="110"/>
      <c r="I1070" s="110"/>
      <c r="J1070" s="110"/>
      <c r="P1070" s="3" t="str">
        <f>IF(基本情報登録!$D$10="","",IF(基本情報登録!$D$10=登録データ!D1070,1,0))</f>
        <v/>
      </c>
    </row>
    <row r="1071" spans="6:16" x14ac:dyDescent="0.15">
      <c r="F1071" s="110"/>
      <c r="G1071" s="110"/>
      <c r="H1071" s="110"/>
      <c r="I1071" s="110"/>
      <c r="J1071" s="110"/>
      <c r="P1071" s="3" t="str">
        <f>IF(基本情報登録!$D$10="","",IF(基本情報登録!$D$10=登録データ!D1071,1,0))</f>
        <v/>
      </c>
    </row>
    <row r="1072" spans="6:16" x14ac:dyDescent="0.15">
      <c r="F1072" s="110"/>
      <c r="G1072" s="110"/>
      <c r="H1072" s="110"/>
      <c r="I1072" s="110"/>
      <c r="J1072" s="110"/>
      <c r="P1072" s="3" t="str">
        <f>IF(基本情報登録!$D$10="","",IF(基本情報登録!$D$10=登録データ!D1072,1,0))</f>
        <v/>
      </c>
    </row>
    <row r="1073" spans="6:16" x14ac:dyDescent="0.15">
      <c r="F1073" s="110"/>
      <c r="G1073" s="110"/>
      <c r="H1073" s="110"/>
      <c r="I1073" s="110"/>
      <c r="J1073" s="110"/>
      <c r="P1073" s="3" t="str">
        <f>IF(基本情報登録!$D$10="","",IF(基本情報登録!$D$10=登録データ!D1073,1,0))</f>
        <v/>
      </c>
    </row>
    <row r="1074" spans="6:16" x14ac:dyDescent="0.15">
      <c r="F1074" s="110"/>
      <c r="G1074" s="110"/>
      <c r="H1074" s="110"/>
      <c r="I1074" s="110"/>
      <c r="J1074" s="110"/>
      <c r="P1074" s="3" t="str">
        <f>IF(基本情報登録!$D$10="","",IF(基本情報登録!$D$10=登録データ!D1074,1,0))</f>
        <v/>
      </c>
    </row>
    <row r="1075" spans="6:16" x14ac:dyDescent="0.15">
      <c r="F1075" s="110"/>
      <c r="G1075" s="110"/>
      <c r="H1075" s="110"/>
      <c r="I1075" s="110"/>
      <c r="J1075" s="110"/>
      <c r="P1075" s="3" t="str">
        <f>IF(基本情報登録!$D$10="","",IF(基本情報登録!$D$10=登録データ!D1075,1,0))</f>
        <v/>
      </c>
    </row>
    <row r="1076" spans="6:16" x14ac:dyDescent="0.15">
      <c r="F1076" s="110"/>
      <c r="G1076" s="110"/>
      <c r="H1076" s="110"/>
      <c r="I1076" s="110"/>
      <c r="J1076" s="110"/>
      <c r="P1076" s="3" t="str">
        <f>IF(基本情報登録!$D$10="","",IF(基本情報登録!$D$10=登録データ!D1076,1,0))</f>
        <v/>
      </c>
    </row>
    <row r="1077" spans="6:16" x14ac:dyDescent="0.15">
      <c r="F1077" s="110"/>
      <c r="G1077" s="110"/>
      <c r="H1077" s="110"/>
      <c r="I1077" s="110"/>
      <c r="J1077" s="110"/>
      <c r="P1077" s="3" t="str">
        <f>IF(基本情報登録!$D$10="","",IF(基本情報登録!$D$10=登録データ!D1077,1,0))</f>
        <v/>
      </c>
    </row>
    <row r="1078" spans="6:16" x14ac:dyDescent="0.15">
      <c r="F1078" s="110"/>
      <c r="G1078" s="110"/>
      <c r="H1078" s="110"/>
      <c r="I1078" s="110"/>
      <c r="J1078" s="110"/>
      <c r="P1078" s="3" t="str">
        <f>IF(基本情報登録!$D$10="","",IF(基本情報登録!$D$10=登録データ!D1078,1,0))</f>
        <v/>
      </c>
    </row>
    <row r="1079" spans="6:16" x14ac:dyDescent="0.15">
      <c r="F1079" s="110"/>
      <c r="G1079" s="110"/>
      <c r="H1079" s="110"/>
      <c r="I1079" s="110"/>
      <c r="J1079" s="110"/>
      <c r="P1079" s="3" t="str">
        <f>IF(基本情報登録!$D$10="","",IF(基本情報登録!$D$10=登録データ!D1079,1,0))</f>
        <v/>
      </c>
    </row>
    <row r="1080" spans="6:16" x14ac:dyDescent="0.15">
      <c r="F1080" s="110"/>
      <c r="G1080" s="110"/>
      <c r="H1080" s="110"/>
      <c r="I1080" s="110"/>
      <c r="J1080" s="110"/>
      <c r="P1080" s="3" t="str">
        <f>IF(基本情報登録!$D$10="","",IF(基本情報登録!$D$10=登録データ!D1080,1,0))</f>
        <v/>
      </c>
    </row>
    <row r="1081" spans="6:16" x14ac:dyDescent="0.15">
      <c r="F1081" s="110"/>
      <c r="G1081" s="110"/>
      <c r="H1081" s="110"/>
      <c r="I1081" s="110"/>
      <c r="J1081" s="110"/>
      <c r="P1081" s="3" t="str">
        <f>IF(基本情報登録!$D$10="","",IF(基本情報登録!$D$10=登録データ!D1081,1,0))</f>
        <v/>
      </c>
    </row>
    <row r="1082" spans="6:16" x14ac:dyDescent="0.15">
      <c r="F1082" s="110"/>
      <c r="G1082" s="110"/>
      <c r="H1082" s="110"/>
      <c r="I1082" s="110"/>
      <c r="J1082" s="110"/>
      <c r="P1082" s="3" t="str">
        <f>IF(基本情報登録!$D$10="","",IF(基本情報登録!$D$10=登録データ!D1082,1,0))</f>
        <v/>
      </c>
    </row>
    <row r="1083" spans="6:16" x14ac:dyDescent="0.15">
      <c r="F1083" s="110"/>
      <c r="G1083" s="110"/>
      <c r="H1083" s="110"/>
      <c r="I1083" s="110"/>
      <c r="J1083" s="110"/>
      <c r="P1083" s="3" t="str">
        <f>IF(基本情報登録!$D$10="","",IF(基本情報登録!$D$10=登録データ!D1083,1,0))</f>
        <v/>
      </c>
    </row>
    <row r="1084" spans="6:16" x14ac:dyDescent="0.15">
      <c r="F1084" s="110"/>
      <c r="G1084" s="110"/>
      <c r="H1084" s="110"/>
      <c r="I1084" s="110"/>
      <c r="J1084" s="110"/>
      <c r="P1084" s="3" t="str">
        <f>IF(基本情報登録!$D$10="","",IF(基本情報登録!$D$10=登録データ!D1084,1,0))</f>
        <v/>
      </c>
    </row>
    <row r="1085" spans="6:16" x14ac:dyDescent="0.15">
      <c r="F1085" s="110"/>
      <c r="G1085" s="110"/>
      <c r="H1085" s="110"/>
      <c r="I1085" s="110"/>
      <c r="J1085" s="110"/>
      <c r="P1085" s="3" t="str">
        <f>IF(基本情報登録!$D$10="","",IF(基本情報登録!$D$10=登録データ!D1085,1,0))</f>
        <v/>
      </c>
    </row>
    <row r="1086" spans="6:16" x14ac:dyDescent="0.15">
      <c r="F1086" s="110"/>
      <c r="G1086" s="110"/>
      <c r="H1086" s="110"/>
      <c r="I1086" s="110"/>
      <c r="J1086" s="110"/>
      <c r="P1086" s="3" t="str">
        <f>IF(基本情報登録!$D$10="","",IF(基本情報登録!$D$10=登録データ!D1086,1,0))</f>
        <v/>
      </c>
    </row>
    <row r="1087" spans="6:16" x14ac:dyDescent="0.15">
      <c r="F1087" s="110"/>
      <c r="G1087" s="110"/>
      <c r="H1087" s="110"/>
      <c r="I1087" s="110"/>
      <c r="J1087" s="110"/>
      <c r="P1087" s="3" t="str">
        <f>IF(基本情報登録!$D$10="","",IF(基本情報登録!$D$10=登録データ!D1087,1,0))</f>
        <v/>
      </c>
    </row>
    <row r="1088" spans="6:16" x14ac:dyDescent="0.15">
      <c r="F1088" s="110"/>
      <c r="G1088" s="110"/>
      <c r="H1088" s="110"/>
      <c r="I1088" s="110"/>
      <c r="J1088" s="110"/>
      <c r="P1088" s="3" t="str">
        <f>IF(基本情報登録!$D$10="","",IF(基本情報登録!$D$10=登録データ!D1088,1,0))</f>
        <v/>
      </c>
    </row>
    <row r="1089" spans="6:16" x14ac:dyDescent="0.15">
      <c r="F1089" s="110"/>
      <c r="G1089" s="110"/>
      <c r="H1089" s="110"/>
      <c r="I1089" s="110"/>
      <c r="J1089" s="110"/>
      <c r="P1089" s="3" t="str">
        <f>IF(基本情報登録!$D$10="","",IF(基本情報登録!$D$10=登録データ!D1089,1,0))</f>
        <v/>
      </c>
    </row>
    <row r="1090" spans="6:16" x14ac:dyDescent="0.15">
      <c r="F1090" s="110"/>
      <c r="G1090" s="110"/>
      <c r="H1090" s="110"/>
      <c r="I1090" s="110"/>
      <c r="J1090" s="110"/>
      <c r="P1090" s="3" t="str">
        <f>IF(基本情報登録!$D$10="","",IF(基本情報登録!$D$10=登録データ!D1090,1,0))</f>
        <v/>
      </c>
    </row>
    <row r="1091" spans="6:16" x14ac:dyDescent="0.15">
      <c r="F1091" s="110"/>
      <c r="G1091" s="110"/>
      <c r="H1091" s="110"/>
      <c r="I1091" s="110"/>
      <c r="J1091" s="110"/>
      <c r="P1091" s="3" t="str">
        <f>IF(基本情報登録!$D$10="","",IF(基本情報登録!$D$10=登録データ!D1091,1,0))</f>
        <v/>
      </c>
    </row>
    <row r="1092" spans="6:16" x14ac:dyDescent="0.15">
      <c r="F1092" s="110"/>
      <c r="G1092" s="110"/>
      <c r="H1092" s="110"/>
      <c r="I1092" s="110"/>
      <c r="J1092" s="110"/>
      <c r="P1092" s="3" t="str">
        <f>IF(基本情報登録!$D$10="","",IF(基本情報登録!$D$10=登録データ!D1092,1,0))</f>
        <v/>
      </c>
    </row>
    <row r="1093" spans="6:16" x14ac:dyDescent="0.15">
      <c r="F1093" s="110"/>
      <c r="G1093" s="110"/>
      <c r="H1093" s="110"/>
      <c r="I1093" s="110"/>
      <c r="J1093" s="110"/>
      <c r="P1093" s="3" t="str">
        <f>IF(基本情報登録!$D$10="","",IF(基本情報登録!$D$10=登録データ!D1093,1,0))</f>
        <v/>
      </c>
    </row>
    <row r="1094" spans="6:16" x14ac:dyDescent="0.15">
      <c r="F1094" s="110"/>
      <c r="G1094" s="110"/>
      <c r="H1094" s="110"/>
      <c r="I1094" s="110"/>
      <c r="J1094" s="110"/>
      <c r="P1094" s="3" t="str">
        <f>IF(基本情報登録!$D$10="","",IF(基本情報登録!$D$10=登録データ!D1094,1,0))</f>
        <v/>
      </c>
    </row>
    <row r="1095" spans="6:16" x14ac:dyDescent="0.15">
      <c r="F1095" s="110"/>
      <c r="G1095" s="110"/>
      <c r="H1095" s="110"/>
      <c r="I1095" s="110"/>
      <c r="J1095" s="110"/>
      <c r="P1095" s="3" t="str">
        <f>IF(基本情報登録!$D$10="","",IF(基本情報登録!$D$10=登録データ!D1095,1,0))</f>
        <v/>
      </c>
    </row>
    <row r="1096" spans="6:16" x14ac:dyDescent="0.15">
      <c r="F1096" s="110"/>
      <c r="G1096" s="110"/>
      <c r="H1096" s="110"/>
      <c r="I1096" s="110"/>
      <c r="J1096" s="110"/>
      <c r="P1096" s="3" t="str">
        <f>IF(基本情報登録!$D$10="","",IF(基本情報登録!$D$10=登録データ!D1096,1,0))</f>
        <v/>
      </c>
    </row>
    <row r="1097" spans="6:16" x14ac:dyDescent="0.15">
      <c r="F1097" s="110"/>
      <c r="G1097" s="110"/>
      <c r="H1097" s="110"/>
      <c r="I1097" s="110"/>
      <c r="J1097" s="110"/>
      <c r="P1097" s="3" t="str">
        <f>IF(基本情報登録!$D$10="","",IF(基本情報登録!$D$10=登録データ!D1097,1,0))</f>
        <v/>
      </c>
    </row>
    <row r="1098" spans="6:16" x14ac:dyDescent="0.15">
      <c r="F1098" s="110"/>
      <c r="G1098" s="110"/>
      <c r="H1098" s="110"/>
      <c r="I1098" s="110"/>
      <c r="J1098" s="110"/>
      <c r="P1098" s="3" t="str">
        <f>IF(基本情報登録!$D$10="","",IF(基本情報登録!$D$10=登録データ!D1098,1,0))</f>
        <v/>
      </c>
    </row>
    <row r="1099" spans="6:16" x14ac:dyDescent="0.15">
      <c r="F1099" s="110"/>
      <c r="G1099" s="110"/>
      <c r="H1099" s="110"/>
      <c r="I1099" s="110"/>
      <c r="J1099" s="110"/>
      <c r="P1099" s="3" t="str">
        <f>IF(基本情報登録!$D$10="","",IF(基本情報登録!$D$10=登録データ!D1099,1,0))</f>
        <v/>
      </c>
    </row>
    <row r="1100" spans="6:16" x14ac:dyDescent="0.15">
      <c r="F1100" s="110"/>
      <c r="G1100" s="110"/>
      <c r="H1100" s="110"/>
      <c r="I1100" s="110"/>
      <c r="J1100" s="110"/>
      <c r="P1100" s="3" t="str">
        <f>IF(基本情報登録!$D$10="","",IF(基本情報登録!$D$10=登録データ!D1100,1,0))</f>
        <v/>
      </c>
    </row>
    <row r="1101" spans="6:16" x14ac:dyDescent="0.15">
      <c r="F1101" s="110"/>
      <c r="G1101" s="110"/>
      <c r="H1101" s="110"/>
      <c r="I1101" s="110"/>
      <c r="J1101" s="110"/>
      <c r="P1101" s="3" t="str">
        <f>IF(基本情報登録!$D$10="","",IF(基本情報登録!$D$10=登録データ!D1101,1,0))</f>
        <v/>
      </c>
    </row>
    <row r="1102" spans="6:16" x14ac:dyDescent="0.15">
      <c r="F1102" s="110"/>
      <c r="G1102" s="110"/>
      <c r="H1102" s="110"/>
      <c r="I1102" s="110"/>
      <c r="J1102" s="110"/>
      <c r="P1102" s="3" t="str">
        <f>IF(基本情報登録!$D$10="","",IF(基本情報登録!$D$10=登録データ!D1102,1,0))</f>
        <v/>
      </c>
    </row>
    <row r="1103" spans="6:16" x14ac:dyDescent="0.15">
      <c r="F1103" s="110"/>
      <c r="G1103" s="110"/>
      <c r="H1103" s="110"/>
      <c r="I1103" s="110"/>
      <c r="J1103" s="110"/>
      <c r="P1103" s="3" t="str">
        <f>IF(基本情報登録!$D$10="","",IF(基本情報登録!$D$10=登録データ!D1103,1,0))</f>
        <v/>
      </c>
    </row>
    <row r="1104" spans="6:16" x14ac:dyDescent="0.15">
      <c r="F1104" s="110"/>
      <c r="G1104" s="110"/>
      <c r="H1104" s="110"/>
      <c r="I1104" s="110"/>
      <c r="J1104" s="110"/>
      <c r="P1104" s="3" t="str">
        <f>IF(基本情報登録!$D$10="","",IF(基本情報登録!$D$10=登録データ!D1104,1,0))</f>
        <v/>
      </c>
    </row>
    <row r="1105" spans="6:16" x14ac:dyDescent="0.15">
      <c r="F1105" s="110"/>
      <c r="G1105" s="110"/>
      <c r="H1105" s="110"/>
      <c r="I1105" s="110"/>
      <c r="J1105" s="110"/>
      <c r="P1105" s="3" t="str">
        <f>IF(基本情報登録!$D$10="","",IF(基本情報登録!$D$10=登録データ!D1105,1,0))</f>
        <v/>
      </c>
    </row>
    <row r="1106" spans="6:16" x14ac:dyDescent="0.15">
      <c r="F1106" s="110"/>
      <c r="G1106" s="110"/>
      <c r="H1106" s="110"/>
      <c r="I1106" s="110"/>
      <c r="J1106" s="110"/>
      <c r="P1106" s="3" t="str">
        <f>IF(基本情報登録!$D$10="","",IF(基本情報登録!$D$10=登録データ!D1106,1,0))</f>
        <v/>
      </c>
    </row>
    <row r="1107" spans="6:16" x14ac:dyDescent="0.15">
      <c r="F1107" s="110"/>
      <c r="G1107" s="110"/>
      <c r="H1107" s="110"/>
      <c r="I1107" s="110"/>
      <c r="J1107" s="110"/>
      <c r="P1107" s="3" t="str">
        <f>IF(基本情報登録!$D$10="","",IF(基本情報登録!$D$10=登録データ!D1107,1,0))</f>
        <v/>
      </c>
    </row>
    <row r="1108" spans="6:16" x14ac:dyDescent="0.15">
      <c r="F1108" s="110"/>
      <c r="G1108" s="110"/>
      <c r="H1108" s="110"/>
      <c r="I1108" s="110"/>
      <c r="J1108" s="110"/>
      <c r="P1108" s="3" t="str">
        <f>IF(基本情報登録!$D$10="","",IF(基本情報登録!$D$10=登録データ!D1108,1,0))</f>
        <v/>
      </c>
    </row>
    <row r="1109" spans="6:16" x14ac:dyDescent="0.15">
      <c r="F1109" s="110"/>
      <c r="G1109" s="110"/>
      <c r="H1109" s="110"/>
      <c r="I1109" s="110"/>
      <c r="J1109" s="110"/>
      <c r="P1109" s="3" t="str">
        <f>IF(基本情報登録!$D$10="","",IF(基本情報登録!$D$10=登録データ!D1109,1,0))</f>
        <v/>
      </c>
    </row>
    <row r="1110" spans="6:16" x14ac:dyDescent="0.15">
      <c r="F1110" s="110"/>
      <c r="G1110" s="110"/>
      <c r="H1110" s="110"/>
      <c r="I1110" s="110"/>
      <c r="J1110" s="110"/>
      <c r="P1110" s="3" t="str">
        <f>IF(基本情報登録!$D$10="","",IF(基本情報登録!$D$10=登録データ!D1110,1,0))</f>
        <v/>
      </c>
    </row>
    <row r="1111" spans="6:16" x14ac:dyDescent="0.15">
      <c r="F1111" s="110"/>
      <c r="G1111" s="110"/>
      <c r="H1111" s="110"/>
      <c r="I1111" s="110"/>
      <c r="J1111" s="110"/>
      <c r="P1111" s="3" t="str">
        <f>IF(基本情報登録!$D$10="","",IF(基本情報登録!$D$10=登録データ!D1111,1,0))</f>
        <v/>
      </c>
    </row>
    <row r="1112" spans="6:16" x14ac:dyDescent="0.15">
      <c r="F1112" s="110"/>
      <c r="G1112" s="110"/>
      <c r="H1112" s="110"/>
      <c r="I1112" s="110"/>
      <c r="J1112" s="110"/>
      <c r="P1112" s="3" t="str">
        <f>IF(基本情報登録!$D$10="","",IF(基本情報登録!$D$10=登録データ!D1112,1,0))</f>
        <v/>
      </c>
    </row>
    <row r="1113" spans="6:16" x14ac:dyDescent="0.15">
      <c r="F1113" s="110"/>
      <c r="G1113" s="110"/>
      <c r="H1113" s="110"/>
      <c r="I1113" s="110"/>
      <c r="J1113" s="110"/>
      <c r="P1113" s="3" t="str">
        <f>IF(基本情報登録!$D$10="","",IF(基本情報登録!$D$10=登録データ!D1113,1,0))</f>
        <v/>
      </c>
    </row>
    <row r="1114" spans="6:16" x14ac:dyDescent="0.15">
      <c r="F1114" s="110"/>
      <c r="G1114" s="110"/>
      <c r="H1114" s="110"/>
      <c r="I1114" s="110"/>
      <c r="J1114" s="110"/>
      <c r="P1114" s="3" t="str">
        <f>IF(基本情報登録!$D$10="","",IF(基本情報登録!$D$10=登録データ!D1114,1,0))</f>
        <v/>
      </c>
    </row>
    <row r="1115" spans="6:16" x14ac:dyDescent="0.15">
      <c r="F1115" s="110"/>
      <c r="G1115" s="110"/>
      <c r="H1115" s="110"/>
      <c r="I1115" s="110"/>
      <c r="J1115" s="110"/>
      <c r="P1115" s="3" t="str">
        <f>IF(基本情報登録!$D$10="","",IF(基本情報登録!$D$10=登録データ!D1115,1,0))</f>
        <v/>
      </c>
    </row>
    <row r="1116" spans="6:16" x14ac:dyDescent="0.15">
      <c r="F1116" s="110"/>
      <c r="G1116" s="110"/>
      <c r="H1116" s="110"/>
      <c r="I1116" s="110"/>
      <c r="J1116" s="110"/>
      <c r="P1116" s="3" t="str">
        <f>IF(基本情報登録!$D$10="","",IF(基本情報登録!$D$10=登録データ!D1116,1,0))</f>
        <v/>
      </c>
    </row>
    <row r="1117" spans="6:16" x14ac:dyDescent="0.15">
      <c r="F1117" s="110"/>
      <c r="G1117" s="110"/>
      <c r="H1117" s="110"/>
      <c r="I1117" s="110"/>
      <c r="J1117" s="110"/>
      <c r="P1117" s="3" t="str">
        <f>IF(基本情報登録!$D$10="","",IF(基本情報登録!$D$10=登録データ!D1117,1,0))</f>
        <v/>
      </c>
    </row>
    <row r="1118" spans="6:16" x14ac:dyDescent="0.15">
      <c r="F1118" s="110"/>
      <c r="G1118" s="110"/>
      <c r="H1118" s="110"/>
      <c r="I1118" s="110"/>
      <c r="J1118" s="110"/>
      <c r="P1118" s="3" t="str">
        <f>IF(基本情報登録!$D$10="","",IF(基本情報登録!$D$10=登録データ!D1118,1,0))</f>
        <v/>
      </c>
    </row>
    <row r="1119" spans="6:16" x14ac:dyDescent="0.15">
      <c r="F1119" s="110"/>
      <c r="G1119" s="110"/>
      <c r="H1119" s="110"/>
      <c r="I1119" s="110"/>
      <c r="J1119" s="110"/>
      <c r="P1119" s="3" t="str">
        <f>IF(基本情報登録!$D$10="","",IF(基本情報登録!$D$10=登録データ!D1119,1,0))</f>
        <v/>
      </c>
    </row>
    <row r="1120" spans="6:16" x14ac:dyDescent="0.15">
      <c r="F1120" s="110"/>
      <c r="G1120" s="110"/>
      <c r="H1120" s="110"/>
      <c r="I1120" s="110"/>
      <c r="J1120" s="110"/>
      <c r="P1120" s="3" t="str">
        <f>IF(基本情報登録!$D$10="","",IF(基本情報登録!$D$10=登録データ!D1120,1,0))</f>
        <v/>
      </c>
    </row>
    <row r="1121" spans="6:16" x14ac:dyDescent="0.15">
      <c r="F1121" s="110"/>
      <c r="G1121" s="110"/>
      <c r="H1121" s="110"/>
      <c r="I1121" s="110"/>
      <c r="J1121" s="110"/>
      <c r="P1121" s="3" t="str">
        <f>IF(基本情報登録!$D$10="","",IF(基本情報登録!$D$10=登録データ!D1121,1,0))</f>
        <v/>
      </c>
    </row>
    <row r="1122" spans="6:16" x14ac:dyDescent="0.15">
      <c r="F1122" s="110"/>
      <c r="G1122" s="110"/>
      <c r="H1122" s="110"/>
      <c r="I1122" s="110"/>
      <c r="J1122" s="110"/>
      <c r="P1122" s="3" t="str">
        <f>IF(基本情報登録!$D$10="","",IF(基本情報登録!$D$10=登録データ!D1122,1,0))</f>
        <v/>
      </c>
    </row>
    <row r="1123" spans="6:16" x14ac:dyDescent="0.15">
      <c r="F1123" s="110"/>
      <c r="G1123" s="110"/>
      <c r="H1123" s="110"/>
      <c r="I1123" s="110"/>
      <c r="J1123" s="110"/>
      <c r="P1123" s="3" t="str">
        <f>IF(基本情報登録!$D$10="","",IF(基本情報登録!$D$10=登録データ!D1123,1,0))</f>
        <v/>
      </c>
    </row>
    <row r="1124" spans="6:16" x14ac:dyDescent="0.15">
      <c r="F1124" s="110"/>
      <c r="G1124" s="110"/>
      <c r="H1124" s="110"/>
      <c r="I1124" s="110"/>
      <c r="J1124" s="110"/>
      <c r="P1124" s="3" t="str">
        <f>IF(基本情報登録!$D$10="","",IF(基本情報登録!$D$10=登録データ!D1124,1,0))</f>
        <v/>
      </c>
    </row>
    <row r="1125" spans="6:16" x14ac:dyDescent="0.15">
      <c r="F1125" s="110"/>
      <c r="G1125" s="110"/>
      <c r="H1125" s="110"/>
      <c r="I1125" s="110"/>
      <c r="J1125" s="110"/>
      <c r="P1125" s="3" t="str">
        <f>IF(基本情報登録!$D$10="","",IF(基本情報登録!$D$10=登録データ!D1125,1,0))</f>
        <v/>
      </c>
    </row>
    <row r="1126" spans="6:16" x14ac:dyDescent="0.15">
      <c r="F1126" s="110"/>
      <c r="G1126" s="110"/>
      <c r="H1126" s="110"/>
      <c r="I1126" s="110"/>
      <c r="J1126" s="110"/>
      <c r="P1126" s="3" t="str">
        <f>IF(基本情報登録!$D$10="","",IF(基本情報登録!$D$10=登録データ!D1126,1,0))</f>
        <v/>
      </c>
    </row>
    <row r="1127" spans="6:16" x14ac:dyDescent="0.15">
      <c r="F1127" s="110"/>
      <c r="G1127" s="110"/>
      <c r="H1127" s="110"/>
      <c r="I1127" s="110"/>
      <c r="J1127" s="110"/>
      <c r="P1127" s="3" t="str">
        <f>IF(基本情報登録!$D$10="","",IF(基本情報登録!$D$10=登録データ!D1127,1,0))</f>
        <v/>
      </c>
    </row>
    <row r="1128" spans="6:16" x14ac:dyDescent="0.15">
      <c r="F1128" s="110"/>
      <c r="G1128" s="110"/>
      <c r="H1128" s="110"/>
      <c r="I1128" s="110"/>
      <c r="J1128" s="110"/>
      <c r="P1128" s="3" t="str">
        <f>IF(基本情報登録!$D$10="","",IF(基本情報登録!$D$10=登録データ!D1128,1,0))</f>
        <v/>
      </c>
    </row>
    <row r="1129" spans="6:16" x14ac:dyDescent="0.15">
      <c r="F1129" s="110"/>
      <c r="G1129" s="110"/>
      <c r="H1129" s="110"/>
      <c r="I1129" s="110"/>
      <c r="J1129" s="110"/>
      <c r="P1129" s="3" t="str">
        <f>IF(基本情報登録!$D$10="","",IF(基本情報登録!$D$10=登録データ!D1129,1,0))</f>
        <v/>
      </c>
    </row>
    <row r="1130" spans="6:16" x14ac:dyDescent="0.15">
      <c r="F1130" s="110"/>
      <c r="G1130" s="110"/>
      <c r="H1130" s="110"/>
      <c r="I1130" s="110"/>
      <c r="J1130" s="110"/>
      <c r="P1130" s="3" t="str">
        <f>IF(基本情報登録!$D$10="","",IF(基本情報登録!$D$10=登録データ!D1130,1,0))</f>
        <v/>
      </c>
    </row>
    <row r="1131" spans="6:16" x14ac:dyDescent="0.15">
      <c r="F1131" s="110"/>
      <c r="G1131" s="110"/>
      <c r="H1131" s="110"/>
      <c r="I1131" s="110"/>
      <c r="J1131" s="110"/>
      <c r="P1131" s="3" t="str">
        <f>IF(基本情報登録!$D$10="","",IF(基本情報登録!$D$10=登録データ!D1131,1,0))</f>
        <v/>
      </c>
    </row>
    <row r="1132" spans="6:16" x14ac:dyDescent="0.15">
      <c r="F1132" s="110"/>
      <c r="G1132" s="110"/>
      <c r="H1132" s="110"/>
      <c r="I1132" s="110"/>
      <c r="J1132" s="110"/>
      <c r="P1132" s="3" t="str">
        <f>IF(基本情報登録!$D$10="","",IF(基本情報登録!$D$10=登録データ!D1132,1,0))</f>
        <v/>
      </c>
    </row>
    <row r="1133" spans="6:16" x14ac:dyDescent="0.15">
      <c r="F1133" s="110"/>
      <c r="G1133" s="110"/>
      <c r="H1133" s="110"/>
      <c r="I1133" s="110"/>
      <c r="J1133" s="110"/>
      <c r="P1133" s="3" t="str">
        <f>IF(基本情報登録!$D$10="","",IF(基本情報登録!$D$10=登録データ!D1133,1,0))</f>
        <v/>
      </c>
    </row>
    <row r="1134" spans="6:16" x14ac:dyDescent="0.15">
      <c r="F1134" s="110"/>
      <c r="G1134" s="110"/>
      <c r="H1134" s="110"/>
      <c r="I1134" s="110"/>
      <c r="J1134" s="110"/>
      <c r="P1134" s="3" t="str">
        <f>IF(基本情報登録!$D$10="","",IF(基本情報登録!$D$10=登録データ!D1134,1,0))</f>
        <v/>
      </c>
    </row>
    <row r="1135" spans="6:16" x14ac:dyDescent="0.15">
      <c r="F1135" s="110"/>
      <c r="G1135" s="110"/>
      <c r="H1135" s="110"/>
      <c r="I1135" s="110"/>
      <c r="J1135" s="110"/>
      <c r="P1135" s="3" t="str">
        <f>IF(基本情報登録!$D$10="","",IF(基本情報登録!$D$10=登録データ!D1135,1,0))</f>
        <v/>
      </c>
    </row>
    <row r="1136" spans="6:16" x14ac:dyDescent="0.15">
      <c r="F1136" s="110"/>
      <c r="G1136" s="110"/>
      <c r="H1136" s="110"/>
      <c r="I1136" s="110"/>
      <c r="J1136" s="110"/>
      <c r="P1136" s="3" t="str">
        <f>IF(基本情報登録!$D$10="","",IF(基本情報登録!$D$10=登録データ!D1136,1,0))</f>
        <v/>
      </c>
    </row>
    <row r="1137" spans="6:16" x14ac:dyDescent="0.15">
      <c r="F1137" s="110"/>
      <c r="G1137" s="110"/>
      <c r="H1137" s="110"/>
      <c r="I1137" s="110"/>
      <c r="J1137" s="110"/>
      <c r="P1137" s="3" t="str">
        <f>IF(基本情報登録!$D$10="","",IF(基本情報登録!$D$10=登録データ!D1137,1,0))</f>
        <v/>
      </c>
    </row>
    <row r="1138" spans="6:16" x14ac:dyDescent="0.15">
      <c r="F1138" s="110"/>
      <c r="G1138" s="110"/>
      <c r="H1138" s="110"/>
      <c r="I1138" s="110"/>
      <c r="J1138" s="110"/>
      <c r="P1138" s="3" t="str">
        <f>IF(基本情報登録!$D$10="","",IF(基本情報登録!$D$10=登録データ!D1138,1,0))</f>
        <v/>
      </c>
    </row>
    <row r="1139" spans="6:16" x14ac:dyDescent="0.15">
      <c r="F1139" s="110"/>
      <c r="G1139" s="110"/>
      <c r="H1139" s="110"/>
      <c r="I1139" s="110"/>
      <c r="J1139" s="110"/>
      <c r="P1139" s="3" t="str">
        <f>IF(基本情報登録!$D$10="","",IF(基本情報登録!$D$10=登録データ!D1139,1,0))</f>
        <v/>
      </c>
    </row>
    <row r="1140" spans="6:16" x14ac:dyDescent="0.15">
      <c r="F1140" s="110"/>
      <c r="G1140" s="110"/>
      <c r="H1140" s="110"/>
      <c r="I1140" s="110"/>
      <c r="J1140" s="110"/>
      <c r="P1140" s="3" t="str">
        <f>IF(基本情報登録!$D$10="","",IF(基本情報登録!$D$10=登録データ!D1140,1,0))</f>
        <v/>
      </c>
    </row>
    <row r="1141" spans="6:16" x14ac:dyDescent="0.15">
      <c r="F1141" s="110"/>
      <c r="G1141" s="110"/>
      <c r="H1141" s="110"/>
      <c r="I1141" s="110"/>
      <c r="J1141" s="110"/>
      <c r="P1141" s="3" t="str">
        <f>IF(基本情報登録!$D$10="","",IF(基本情報登録!$D$10=登録データ!D1141,1,0))</f>
        <v/>
      </c>
    </row>
    <row r="1142" spans="6:16" x14ac:dyDescent="0.15">
      <c r="F1142" s="110"/>
      <c r="G1142" s="110"/>
      <c r="H1142" s="110"/>
      <c r="I1142" s="110"/>
      <c r="J1142" s="110"/>
      <c r="P1142" s="3" t="str">
        <f>IF(基本情報登録!$D$10="","",IF(基本情報登録!$D$10=登録データ!D1142,1,0))</f>
        <v/>
      </c>
    </row>
    <row r="1143" spans="6:16" x14ac:dyDescent="0.15">
      <c r="F1143" s="110"/>
      <c r="G1143" s="110"/>
      <c r="H1143" s="110"/>
      <c r="I1143" s="110"/>
      <c r="J1143" s="110"/>
      <c r="P1143" s="3" t="str">
        <f>IF(基本情報登録!$D$10="","",IF(基本情報登録!$D$10=登録データ!D1143,1,0))</f>
        <v/>
      </c>
    </row>
    <row r="1144" spans="6:16" x14ac:dyDescent="0.15">
      <c r="F1144" s="110"/>
      <c r="G1144" s="110"/>
      <c r="H1144" s="110"/>
      <c r="I1144" s="110"/>
      <c r="J1144" s="110"/>
      <c r="P1144" s="3" t="str">
        <f>IF(基本情報登録!$D$10="","",IF(基本情報登録!$D$10=登録データ!D1144,1,0))</f>
        <v/>
      </c>
    </row>
    <row r="1145" spans="6:16" x14ac:dyDescent="0.15">
      <c r="F1145" s="110"/>
      <c r="G1145" s="110"/>
      <c r="H1145" s="110"/>
      <c r="I1145" s="110"/>
      <c r="J1145" s="110"/>
      <c r="P1145" s="3" t="str">
        <f>IF(基本情報登録!$D$10="","",IF(基本情報登録!$D$10=登録データ!D1145,1,0))</f>
        <v/>
      </c>
    </row>
    <row r="1146" spans="6:16" x14ac:dyDescent="0.15">
      <c r="F1146" s="110"/>
      <c r="G1146" s="110"/>
      <c r="H1146" s="110"/>
      <c r="I1146" s="110"/>
      <c r="J1146" s="110"/>
      <c r="P1146" s="3" t="str">
        <f>IF(基本情報登録!$D$10="","",IF(基本情報登録!$D$10=登録データ!D1146,1,0))</f>
        <v/>
      </c>
    </row>
    <row r="1147" spans="6:16" x14ac:dyDescent="0.15">
      <c r="F1147" s="110"/>
      <c r="G1147" s="110"/>
      <c r="H1147" s="110"/>
      <c r="I1147" s="110"/>
      <c r="J1147" s="110"/>
      <c r="P1147" s="3" t="str">
        <f>IF(基本情報登録!$D$10="","",IF(基本情報登録!$D$10=登録データ!D1147,1,0))</f>
        <v/>
      </c>
    </row>
    <row r="1148" spans="6:16" x14ac:dyDescent="0.15">
      <c r="F1148" s="110"/>
      <c r="G1148" s="110"/>
      <c r="H1148" s="110"/>
      <c r="I1148" s="110"/>
      <c r="J1148" s="110"/>
      <c r="P1148" s="3" t="str">
        <f>IF(基本情報登録!$D$10="","",IF(基本情報登録!$D$10=登録データ!D1148,1,0))</f>
        <v/>
      </c>
    </row>
    <row r="1149" spans="6:16" x14ac:dyDescent="0.15">
      <c r="F1149" s="110"/>
      <c r="G1149" s="110"/>
      <c r="H1149" s="110"/>
      <c r="I1149" s="110"/>
      <c r="J1149" s="110"/>
      <c r="P1149" s="3" t="str">
        <f>IF(基本情報登録!$D$10="","",IF(基本情報登録!$D$10=登録データ!D1149,1,0))</f>
        <v/>
      </c>
    </row>
    <row r="1150" spans="6:16" x14ac:dyDescent="0.15">
      <c r="F1150" s="110"/>
      <c r="G1150" s="110"/>
      <c r="H1150" s="110"/>
      <c r="I1150" s="110"/>
      <c r="J1150" s="110"/>
      <c r="P1150" s="3" t="str">
        <f>IF(基本情報登録!$D$10="","",IF(基本情報登録!$D$10=登録データ!D1150,1,0))</f>
        <v/>
      </c>
    </row>
    <row r="1151" spans="6:16" x14ac:dyDescent="0.15">
      <c r="F1151" s="110"/>
      <c r="G1151" s="110"/>
      <c r="H1151" s="110"/>
      <c r="I1151" s="110"/>
      <c r="J1151" s="110"/>
      <c r="P1151" s="3" t="str">
        <f>IF(基本情報登録!$D$10="","",IF(基本情報登録!$D$10=登録データ!D1151,1,0))</f>
        <v/>
      </c>
    </row>
    <row r="1152" spans="6:16" x14ac:dyDescent="0.15">
      <c r="F1152" s="110"/>
      <c r="G1152" s="110"/>
      <c r="H1152" s="110"/>
      <c r="I1152" s="110"/>
      <c r="J1152" s="110"/>
      <c r="P1152" s="3" t="str">
        <f>IF(基本情報登録!$D$10="","",IF(基本情報登録!$D$10=登録データ!D1152,1,0))</f>
        <v/>
      </c>
    </row>
    <row r="1153" spans="6:16" x14ac:dyDescent="0.15">
      <c r="F1153" s="110"/>
      <c r="G1153" s="110"/>
      <c r="H1153" s="110"/>
      <c r="I1153" s="110"/>
      <c r="J1153" s="110"/>
      <c r="P1153" s="3" t="str">
        <f>IF(基本情報登録!$D$10="","",IF(基本情報登録!$D$10=登録データ!D1153,1,0))</f>
        <v/>
      </c>
    </row>
    <row r="1154" spans="6:16" x14ac:dyDescent="0.15">
      <c r="F1154" s="110"/>
      <c r="G1154" s="110"/>
      <c r="H1154" s="110"/>
      <c r="I1154" s="110"/>
      <c r="J1154" s="110"/>
      <c r="P1154" s="3" t="str">
        <f>IF(基本情報登録!$D$10="","",IF(基本情報登録!$D$10=登録データ!D1154,1,0))</f>
        <v/>
      </c>
    </row>
    <row r="1155" spans="6:16" x14ac:dyDescent="0.15">
      <c r="F1155" s="110"/>
      <c r="G1155" s="110"/>
      <c r="H1155" s="110"/>
      <c r="I1155" s="110"/>
      <c r="J1155" s="110"/>
      <c r="P1155" s="3" t="str">
        <f>IF(基本情報登録!$D$10="","",IF(基本情報登録!$D$10=登録データ!D1155,1,0))</f>
        <v/>
      </c>
    </row>
    <row r="1156" spans="6:16" x14ac:dyDescent="0.15">
      <c r="F1156" s="110"/>
      <c r="G1156" s="110"/>
      <c r="H1156" s="110"/>
      <c r="I1156" s="110"/>
      <c r="J1156" s="110"/>
      <c r="P1156" s="3" t="str">
        <f>IF(基本情報登録!$D$10="","",IF(基本情報登録!$D$10=登録データ!D1156,1,0))</f>
        <v/>
      </c>
    </row>
    <row r="1157" spans="6:16" x14ac:dyDescent="0.15">
      <c r="F1157" s="110"/>
      <c r="G1157" s="110"/>
      <c r="H1157" s="110"/>
      <c r="I1157" s="110"/>
      <c r="J1157" s="110"/>
      <c r="P1157" s="3" t="str">
        <f>IF(基本情報登録!$D$10="","",IF(基本情報登録!$D$10=登録データ!D1157,1,0))</f>
        <v/>
      </c>
    </row>
    <row r="1158" spans="6:16" x14ac:dyDescent="0.15">
      <c r="F1158" s="110"/>
      <c r="G1158" s="110"/>
      <c r="H1158" s="110"/>
      <c r="I1158" s="110"/>
      <c r="J1158" s="110"/>
      <c r="P1158" s="3" t="str">
        <f>IF(基本情報登録!$D$10="","",IF(基本情報登録!$D$10=登録データ!D1158,1,0))</f>
        <v/>
      </c>
    </row>
    <row r="1159" spans="6:16" x14ac:dyDescent="0.15">
      <c r="F1159" s="110"/>
      <c r="G1159" s="110"/>
      <c r="H1159" s="110"/>
      <c r="I1159" s="110"/>
      <c r="J1159" s="110"/>
      <c r="P1159" s="3" t="str">
        <f>IF(基本情報登録!$D$10="","",IF(基本情報登録!$D$10=登録データ!D1159,1,0))</f>
        <v/>
      </c>
    </row>
    <row r="1160" spans="6:16" x14ac:dyDescent="0.15">
      <c r="F1160" s="110"/>
      <c r="G1160" s="110"/>
      <c r="H1160" s="110"/>
      <c r="I1160" s="110"/>
      <c r="J1160" s="110"/>
      <c r="P1160" s="3" t="str">
        <f>IF(基本情報登録!$D$10="","",IF(基本情報登録!$D$10=登録データ!D1160,1,0))</f>
        <v/>
      </c>
    </row>
    <row r="1161" spans="6:16" x14ac:dyDescent="0.15">
      <c r="F1161" s="110"/>
      <c r="G1161" s="110"/>
      <c r="H1161" s="110"/>
      <c r="I1161" s="110"/>
      <c r="J1161" s="110"/>
      <c r="P1161" s="3" t="str">
        <f>IF(基本情報登録!$D$10="","",IF(基本情報登録!$D$10=登録データ!D1161,1,0))</f>
        <v/>
      </c>
    </row>
    <row r="1162" spans="6:16" x14ac:dyDescent="0.15">
      <c r="F1162" s="110"/>
      <c r="G1162" s="110"/>
      <c r="H1162" s="110"/>
      <c r="I1162" s="110"/>
      <c r="J1162" s="110"/>
      <c r="P1162" s="3" t="str">
        <f>IF(基本情報登録!$D$10="","",IF(基本情報登録!$D$10=登録データ!D1162,1,0))</f>
        <v/>
      </c>
    </row>
    <row r="1163" spans="6:16" x14ac:dyDescent="0.15">
      <c r="F1163" s="110"/>
      <c r="G1163" s="110"/>
      <c r="H1163" s="110"/>
      <c r="I1163" s="110"/>
      <c r="J1163" s="110"/>
      <c r="P1163" s="3" t="str">
        <f>IF(基本情報登録!$D$10="","",IF(基本情報登録!$D$10=登録データ!D1163,1,0))</f>
        <v/>
      </c>
    </row>
    <row r="1164" spans="6:16" x14ac:dyDescent="0.15">
      <c r="F1164" s="110"/>
      <c r="G1164" s="110"/>
      <c r="H1164" s="110"/>
      <c r="I1164" s="110"/>
      <c r="J1164" s="110"/>
      <c r="P1164" s="3" t="str">
        <f>IF(基本情報登録!$D$10="","",IF(基本情報登録!$D$10=登録データ!D1164,1,0))</f>
        <v/>
      </c>
    </row>
    <row r="1165" spans="6:16" x14ac:dyDescent="0.15">
      <c r="F1165" s="110"/>
      <c r="G1165" s="110"/>
      <c r="H1165" s="110"/>
      <c r="I1165" s="110"/>
      <c r="J1165" s="110"/>
      <c r="P1165" s="3" t="str">
        <f>IF(基本情報登録!$D$10="","",IF(基本情報登録!$D$10=登録データ!D1165,1,0))</f>
        <v/>
      </c>
    </row>
    <row r="1166" spans="6:16" x14ac:dyDescent="0.15">
      <c r="F1166" s="110"/>
      <c r="G1166" s="110"/>
      <c r="H1166" s="110"/>
      <c r="I1166" s="110"/>
      <c r="J1166" s="110"/>
      <c r="P1166" s="3" t="str">
        <f>IF(基本情報登録!$D$10="","",IF(基本情報登録!$D$10=登録データ!D1166,1,0))</f>
        <v/>
      </c>
    </row>
    <row r="1167" spans="6:16" x14ac:dyDescent="0.15">
      <c r="F1167" s="110"/>
      <c r="G1167" s="110"/>
      <c r="H1167" s="110"/>
      <c r="I1167" s="110"/>
      <c r="J1167" s="110"/>
      <c r="P1167" s="3" t="str">
        <f>IF(基本情報登録!$D$10="","",IF(基本情報登録!$D$10=登録データ!D1167,1,0))</f>
        <v/>
      </c>
    </row>
    <row r="1168" spans="6:16" x14ac:dyDescent="0.15">
      <c r="F1168" s="110"/>
      <c r="G1168" s="110"/>
      <c r="H1168" s="110"/>
      <c r="I1168" s="110"/>
      <c r="J1168" s="110"/>
      <c r="P1168" s="3" t="str">
        <f>IF(基本情報登録!$D$10="","",IF(基本情報登録!$D$10=登録データ!D1168,1,0))</f>
        <v/>
      </c>
    </row>
    <row r="1169" spans="6:16" x14ac:dyDescent="0.15">
      <c r="F1169" s="110"/>
      <c r="G1169" s="110"/>
      <c r="H1169" s="110"/>
      <c r="I1169" s="110"/>
      <c r="J1169" s="110"/>
      <c r="P1169" s="3" t="str">
        <f>IF(基本情報登録!$D$10="","",IF(基本情報登録!$D$10=登録データ!D1169,1,0))</f>
        <v/>
      </c>
    </row>
    <row r="1170" spans="6:16" x14ac:dyDescent="0.15">
      <c r="F1170" s="110"/>
      <c r="G1170" s="110"/>
      <c r="H1170" s="110"/>
      <c r="I1170" s="110"/>
      <c r="J1170" s="110"/>
      <c r="P1170" s="3" t="str">
        <f>IF(基本情報登録!$D$10="","",IF(基本情報登録!$D$10=登録データ!D1170,1,0))</f>
        <v/>
      </c>
    </row>
    <row r="1171" spans="6:16" x14ac:dyDescent="0.15">
      <c r="F1171" s="110"/>
      <c r="G1171" s="110"/>
      <c r="H1171" s="110"/>
      <c r="I1171" s="110"/>
      <c r="J1171" s="110"/>
      <c r="P1171" s="3" t="str">
        <f>IF(基本情報登録!$D$10="","",IF(基本情報登録!$D$10=登録データ!D1171,1,0))</f>
        <v/>
      </c>
    </row>
    <row r="1172" spans="6:16" x14ac:dyDescent="0.15">
      <c r="F1172" s="110"/>
      <c r="G1172" s="110"/>
      <c r="H1172" s="110"/>
      <c r="I1172" s="110"/>
      <c r="J1172" s="110"/>
      <c r="P1172" s="3" t="str">
        <f>IF(基本情報登録!$D$10="","",IF(基本情報登録!$D$10=登録データ!D1172,1,0))</f>
        <v/>
      </c>
    </row>
    <row r="1173" spans="6:16" x14ac:dyDescent="0.15">
      <c r="F1173" s="110"/>
      <c r="G1173" s="110"/>
      <c r="H1173" s="110"/>
      <c r="I1173" s="110"/>
      <c r="J1173" s="110"/>
      <c r="P1173" s="3" t="str">
        <f>IF(基本情報登録!$D$10="","",IF(基本情報登録!$D$10=登録データ!D1173,1,0))</f>
        <v/>
      </c>
    </row>
    <row r="1174" spans="6:16" x14ac:dyDescent="0.15">
      <c r="F1174" s="110"/>
      <c r="G1174" s="110"/>
      <c r="H1174" s="110"/>
      <c r="I1174" s="110"/>
      <c r="J1174" s="110"/>
      <c r="P1174" s="3" t="str">
        <f>IF(基本情報登録!$D$10="","",IF(基本情報登録!$D$10=登録データ!D1174,1,0))</f>
        <v/>
      </c>
    </row>
    <row r="1175" spans="6:16" x14ac:dyDescent="0.15">
      <c r="F1175" s="110"/>
      <c r="G1175" s="110"/>
      <c r="H1175" s="110"/>
      <c r="I1175" s="110"/>
      <c r="J1175" s="110"/>
      <c r="P1175" s="3" t="str">
        <f>IF(基本情報登録!$D$10="","",IF(基本情報登録!$D$10=登録データ!D1175,1,0))</f>
        <v/>
      </c>
    </row>
    <row r="1176" spans="6:16" x14ac:dyDescent="0.15">
      <c r="F1176" s="110"/>
      <c r="G1176" s="110"/>
      <c r="H1176" s="110"/>
      <c r="I1176" s="110"/>
      <c r="J1176" s="110"/>
      <c r="P1176" s="3" t="str">
        <f>IF(基本情報登録!$D$10="","",IF(基本情報登録!$D$10=登録データ!D1176,1,0))</f>
        <v/>
      </c>
    </row>
    <row r="1177" spans="6:16" x14ac:dyDescent="0.15">
      <c r="F1177" s="110"/>
      <c r="G1177" s="110"/>
      <c r="H1177" s="110"/>
      <c r="I1177" s="110"/>
      <c r="J1177" s="110"/>
      <c r="P1177" s="3" t="str">
        <f>IF(基本情報登録!$D$10="","",IF(基本情報登録!$D$10=登録データ!D1177,1,0))</f>
        <v/>
      </c>
    </row>
    <row r="1178" spans="6:16" x14ac:dyDescent="0.15">
      <c r="F1178" s="110"/>
      <c r="G1178" s="110"/>
      <c r="H1178" s="110"/>
      <c r="I1178" s="110"/>
      <c r="J1178" s="110"/>
      <c r="P1178" s="3" t="str">
        <f>IF(基本情報登録!$D$10="","",IF(基本情報登録!$D$10=登録データ!D1178,1,0))</f>
        <v/>
      </c>
    </row>
    <row r="1179" spans="6:16" x14ac:dyDescent="0.15">
      <c r="F1179" s="110"/>
      <c r="G1179" s="110"/>
      <c r="H1179" s="110"/>
      <c r="I1179" s="110"/>
      <c r="J1179" s="110"/>
      <c r="P1179" s="3" t="str">
        <f>IF(基本情報登録!$D$10="","",IF(基本情報登録!$D$10=登録データ!D1179,1,0))</f>
        <v/>
      </c>
    </row>
    <row r="1180" spans="6:16" x14ac:dyDescent="0.15">
      <c r="F1180" s="110"/>
      <c r="G1180" s="110"/>
      <c r="H1180" s="110"/>
      <c r="I1180" s="110"/>
      <c r="J1180" s="110"/>
      <c r="P1180" s="3" t="str">
        <f>IF(基本情報登録!$D$10="","",IF(基本情報登録!$D$10=登録データ!D1180,1,0))</f>
        <v/>
      </c>
    </row>
    <row r="1181" spans="6:16" x14ac:dyDescent="0.15">
      <c r="F1181" s="110"/>
      <c r="G1181" s="110"/>
      <c r="H1181" s="110"/>
      <c r="I1181" s="110"/>
      <c r="J1181" s="110"/>
      <c r="P1181" s="3" t="str">
        <f>IF(基本情報登録!$D$10="","",IF(基本情報登録!$D$10=登録データ!D1181,1,0))</f>
        <v/>
      </c>
    </row>
    <row r="1182" spans="6:16" x14ac:dyDescent="0.15">
      <c r="F1182" s="110"/>
      <c r="G1182" s="110"/>
      <c r="H1182" s="110"/>
      <c r="I1182" s="110"/>
      <c r="J1182" s="110"/>
      <c r="P1182" s="3" t="str">
        <f>IF(基本情報登録!$D$10="","",IF(基本情報登録!$D$10=登録データ!D1182,1,0))</f>
        <v/>
      </c>
    </row>
    <row r="1183" spans="6:16" x14ac:dyDescent="0.15">
      <c r="F1183" s="110"/>
      <c r="G1183" s="110"/>
      <c r="H1183" s="110"/>
      <c r="I1183" s="110"/>
      <c r="J1183" s="110"/>
      <c r="P1183" s="3" t="str">
        <f>IF(基本情報登録!$D$10="","",IF(基本情報登録!$D$10=登録データ!D1183,1,0))</f>
        <v/>
      </c>
    </row>
    <row r="1184" spans="6:16" x14ac:dyDescent="0.15">
      <c r="F1184" s="110"/>
      <c r="G1184" s="110"/>
      <c r="H1184" s="110"/>
      <c r="I1184" s="110"/>
      <c r="J1184" s="110"/>
      <c r="P1184" s="3" t="str">
        <f>IF(基本情報登録!$D$10="","",IF(基本情報登録!$D$10=登録データ!D1184,1,0))</f>
        <v/>
      </c>
    </row>
    <row r="1185" spans="6:16" x14ac:dyDescent="0.15">
      <c r="F1185" s="110"/>
      <c r="G1185" s="110"/>
      <c r="H1185" s="110"/>
      <c r="I1185" s="110"/>
      <c r="J1185" s="110"/>
      <c r="P1185" s="3" t="str">
        <f>IF(基本情報登録!$D$10="","",IF(基本情報登録!$D$10=登録データ!D1185,1,0))</f>
        <v/>
      </c>
    </row>
    <row r="1186" spans="6:16" x14ac:dyDescent="0.15">
      <c r="F1186" s="110"/>
      <c r="G1186" s="110"/>
      <c r="H1186" s="110"/>
      <c r="I1186" s="110"/>
      <c r="J1186" s="110"/>
      <c r="P1186" s="3" t="str">
        <f>IF(基本情報登録!$D$10="","",IF(基本情報登録!$D$10=登録データ!D1186,1,0))</f>
        <v/>
      </c>
    </row>
    <row r="1187" spans="6:16" x14ac:dyDescent="0.15">
      <c r="F1187" s="110"/>
      <c r="G1187" s="110"/>
      <c r="H1187" s="110"/>
      <c r="I1187" s="110"/>
      <c r="J1187" s="110"/>
      <c r="P1187" s="3" t="str">
        <f>IF(基本情報登録!$D$10="","",IF(基本情報登録!$D$10=登録データ!D1187,1,0))</f>
        <v/>
      </c>
    </row>
    <row r="1188" spans="6:16" x14ac:dyDescent="0.15">
      <c r="F1188" s="110"/>
      <c r="G1188" s="110"/>
      <c r="H1188" s="110"/>
      <c r="I1188" s="110"/>
      <c r="J1188" s="110"/>
      <c r="P1188" s="3" t="str">
        <f>IF(基本情報登録!$D$10="","",IF(基本情報登録!$D$10=登録データ!D1188,1,0))</f>
        <v/>
      </c>
    </row>
    <row r="1189" spans="6:16" x14ac:dyDescent="0.15">
      <c r="F1189" s="110"/>
      <c r="G1189" s="110"/>
      <c r="H1189" s="110"/>
      <c r="I1189" s="110"/>
      <c r="J1189" s="110"/>
      <c r="P1189" s="3" t="str">
        <f>IF(基本情報登録!$D$10="","",IF(基本情報登録!$D$10=登録データ!D1189,1,0))</f>
        <v/>
      </c>
    </row>
    <row r="1190" spans="6:16" x14ac:dyDescent="0.15">
      <c r="F1190" s="110"/>
      <c r="G1190" s="110"/>
      <c r="H1190" s="110"/>
      <c r="I1190" s="110"/>
      <c r="J1190" s="110"/>
      <c r="P1190" s="3" t="str">
        <f>IF(基本情報登録!$D$10="","",IF(基本情報登録!$D$10=登録データ!D1190,1,0))</f>
        <v/>
      </c>
    </row>
    <row r="1191" spans="6:16" x14ac:dyDescent="0.15">
      <c r="F1191" s="110"/>
      <c r="G1191" s="110"/>
      <c r="H1191" s="110"/>
      <c r="I1191" s="110"/>
      <c r="J1191" s="110"/>
      <c r="P1191" s="3" t="str">
        <f>IF(基本情報登録!$D$10="","",IF(基本情報登録!$D$10=登録データ!D1191,1,0))</f>
        <v/>
      </c>
    </row>
    <row r="1192" spans="6:16" x14ac:dyDescent="0.15">
      <c r="F1192" s="110"/>
      <c r="G1192" s="110"/>
      <c r="H1192" s="110"/>
      <c r="I1192" s="110"/>
      <c r="J1192" s="110"/>
      <c r="P1192" s="3" t="str">
        <f>IF(基本情報登録!$D$10="","",IF(基本情報登録!$D$10=登録データ!D1192,1,0))</f>
        <v/>
      </c>
    </row>
    <row r="1193" spans="6:16" x14ac:dyDescent="0.15">
      <c r="F1193" s="110"/>
      <c r="G1193" s="110"/>
      <c r="H1193" s="110"/>
      <c r="I1193" s="110"/>
      <c r="J1193" s="110"/>
      <c r="P1193" s="3" t="str">
        <f>IF(基本情報登録!$D$10="","",IF(基本情報登録!$D$10=登録データ!D1193,1,0))</f>
        <v/>
      </c>
    </row>
    <row r="1194" spans="6:16" x14ac:dyDescent="0.15">
      <c r="F1194" s="110"/>
      <c r="G1194" s="110"/>
      <c r="H1194" s="110"/>
      <c r="I1194" s="110"/>
      <c r="J1194" s="110"/>
      <c r="P1194" s="3" t="str">
        <f>IF(基本情報登録!$D$10="","",IF(基本情報登録!$D$10=登録データ!D1194,1,0))</f>
        <v/>
      </c>
    </row>
    <row r="1195" spans="6:16" x14ac:dyDescent="0.15">
      <c r="F1195" s="110"/>
      <c r="G1195" s="110"/>
      <c r="H1195" s="110"/>
      <c r="I1195" s="110"/>
      <c r="J1195" s="110"/>
      <c r="P1195" s="3" t="str">
        <f>IF(基本情報登録!$D$10="","",IF(基本情報登録!$D$10=登録データ!D1195,1,0))</f>
        <v/>
      </c>
    </row>
    <row r="1196" spans="6:16" x14ac:dyDescent="0.15">
      <c r="F1196" s="110"/>
      <c r="G1196" s="110"/>
      <c r="H1196" s="110"/>
      <c r="I1196" s="110"/>
      <c r="J1196" s="110"/>
      <c r="P1196" s="3" t="str">
        <f>IF(基本情報登録!$D$10="","",IF(基本情報登録!$D$10=登録データ!D1196,1,0))</f>
        <v/>
      </c>
    </row>
    <row r="1197" spans="6:16" x14ac:dyDescent="0.15">
      <c r="F1197" s="110"/>
      <c r="G1197" s="110"/>
      <c r="H1197" s="110"/>
      <c r="I1197" s="110"/>
      <c r="J1197" s="110"/>
      <c r="P1197" s="3" t="str">
        <f>IF(基本情報登録!$D$10="","",IF(基本情報登録!$D$10=登録データ!D1197,1,0))</f>
        <v/>
      </c>
    </row>
    <row r="1198" spans="6:16" x14ac:dyDescent="0.15">
      <c r="F1198" s="110"/>
      <c r="G1198" s="110"/>
      <c r="H1198" s="110"/>
      <c r="I1198" s="110"/>
      <c r="J1198" s="110"/>
      <c r="P1198" s="3" t="str">
        <f>IF(基本情報登録!$D$10="","",IF(基本情報登録!$D$10=登録データ!D1198,1,0))</f>
        <v/>
      </c>
    </row>
    <row r="1199" spans="6:16" x14ac:dyDescent="0.15">
      <c r="F1199" s="110"/>
      <c r="G1199" s="110"/>
      <c r="H1199" s="110"/>
      <c r="I1199" s="110"/>
      <c r="J1199" s="110"/>
      <c r="P1199" s="3" t="str">
        <f>IF(基本情報登録!$D$10="","",IF(基本情報登録!$D$10=登録データ!D1199,1,0))</f>
        <v/>
      </c>
    </row>
    <row r="1200" spans="6:16" x14ac:dyDescent="0.15">
      <c r="F1200" s="110"/>
      <c r="G1200" s="110"/>
      <c r="H1200" s="110"/>
      <c r="I1200" s="110"/>
      <c r="J1200" s="110"/>
      <c r="P1200" s="3" t="str">
        <f>IF(基本情報登録!$D$10="","",IF(基本情報登録!$D$10=登録データ!D1200,1,0))</f>
        <v/>
      </c>
    </row>
    <row r="1201" spans="6:16" x14ac:dyDescent="0.15">
      <c r="F1201" s="110"/>
      <c r="G1201" s="110"/>
      <c r="H1201" s="110"/>
      <c r="I1201" s="110"/>
      <c r="J1201" s="110"/>
      <c r="P1201" s="3" t="str">
        <f>IF(基本情報登録!$D$10="","",IF(基本情報登録!$D$10=登録データ!D1201,1,0))</f>
        <v/>
      </c>
    </row>
    <row r="1202" spans="6:16" x14ac:dyDescent="0.15">
      <c r="F1202" s="110"/>
      <c r="G1202" s="110"/>
      <c r="H1202" s="110"/>
      <c r="I1202" s="110"/>
      <c r="J1202" s="110"/>
      <c r="P1202" s="3" t="str">
        <f>IF(基本情報登録!$D$10="","",IF(基本情報登録!$D$10=登録データ!D1202,1,0))</f>
        <v/>
      </c>
    </row>
    <row r="1203" spans="6:16" x14ac:dyDescent="0.15">
      <c r="F1203" s="110"/>
      <c r="G1203" s="110"/>
      <c r="H1203" s="110"/>
      <c r="I1203" s="110"/>
      <c r="J1203" s="110"/>
      <c r="P1203" s="3" t="str">
        <f>IF(基本情報登録!$D$10="","",IF(基本情報登録!$D$10=登録データ!D1203,1,0))</f>
        <v/>
      </c>
    </row>
    <row r="1204" spans="6:16" x14ac:dyDescent="0.15">
      <c r="F1204" s="110"/>
      <c r="G1204" s="110"/>
      <c r="H1204" s="110"/>
      <c r="I1204" s="110"/>
      <c r="J1204" s="110"/>
      <c r="P1204" s="3" t="str">
        <f>IF(基本情報登録!$D$10="","",IF(基本情報登録!$D$10=登録データ!D1204,1,0))</f>
        <v/>
      </c>
    </row>
    <row r="1205" spans="6:16" x14ac:dyDescent="0.15">
      <c r="F1205" s="110"/>
      <c r="G1205" s="110"/>
      <c r="H1205" s="110"/>
      <c r="I1205" s="110"/>
      <c r="J1205" s="110"/>
      <c r="P1205" s="3" t="str">
        <f>IF(基本情報登録!$D$10="","",IF(基本情報登録!$D$10=登録データ!D1205,1,0))</f>
        <v/>
      </c>
    </row>
    <row r="1206" spans="6:16" x14ac:dyDescent="0.15">
      <c r="F1206" s="110"/>
      <c r="G1206" s="110"/>
      <c r="H1206" s="110"/>
      <c r="I1206" s="110"/>
      <c r="J1206" s="110"/>
      <c r="P1206" s="3" t="str">
        <f>IF(基本情報登録!$D$10="","",IF(基本情報登録!$D$10=登録データ!D1206,1,0))</f>
        <v/>
      </c>
    </row>
    <row r="1207" spans="6:16" x14ac:dyDescent="0.15">
      <c r="F1207" s="110"/>
      <c r="G1207" s="110"/>
      <c r="H1207" s="110"/>
      <c r="I1207" s="110"/>
      <c r="J1207" s="110"/>
      <c r="P1207" s="3" t="str">
        <f>IF(基本情報登録!$D$10="","",IF(基本情報登録!$D$10=登録データ!D1207,1,0))</f>
        <v/>
      </c>
    </row>
    <row r="1208" spans="6:16" x14ac:dyDescent="0.15">
      <c r="F1208" s="110"/>
      <c r="G1208" s="110"/>
      <c r="H1208" s="110"/>
      <c r="I1208" s="110"/>
      <c r="J1208" s="110"/>
      <c r="P1208" s="3" t="str">
        <f>IF(基本情報登録!$D$10="","",IF(基本情報登録!$D$10=登録データ!D1208,1,0))</f>
        <v/>
      </c>
    </row>
    <row r="1209" spans="6:16" x14ac:dyDescent="0.15">
      <c r="F1209" s="110"/>
      <c r="G1209" s="110"/>
      <c r="H1209" s="110"/>
      <c r="I1209" s="110"/>
      <c r="J1209" s="110"/>
      <c r="P1209" s="3" t="str">
        <f>IF(基本情報登録!$D$10="","",IF(基本情報登録!$D$10=登録データ!D1209,1,0))</f>
        <v/>
      </c>
    </row>
    <row r="1210" spans="6:16" x14ac:dyDescent="0.15">
      <c r="F1210" s="110"/>
      <c r="G1210" s="110"/>
      <c r="H1210" s="110"/>
      <c r="I1210" s="110"/>
      <c r="J1210" s="110"/>
      <c r="P1210" s="3" t="str">
        <f>IF(基本情報登録!$D$10="","",IF(基本情報登録!$D$10=登録データ!D1210,1,0))</f>
        <v/>
      </c>
    </row>
    <row r="1211" spans="6:16" x14ac:dyDescent="0.15">
      <c r="F1211" s="110"/>
      <c r="G1211" s="110"/>
      <c r="H1211" s="110"/>
      <c r="I1211" s="110"/>
      <c r="J1211" s="110"/>
      <c r="P1211" s="3" t="str">
        <f>IF(基本情報登録!$D$10="","",IF(基本情報登録!$D$10=登録データ!D1211,1,0))</f>
        <v/>
      </c>
    </row>
    <row r="1212" spans="6:16" x14ac:dyDescent="0.15">
      <c r="F1212" s="110"/>
      <c r="G1212" s="110"/>
      <c r="H1212" s="110"/>
      <c r="I1212" s="110"/>
      <c r="J1212" s="110"/>
      <c r="P1212" s="3" t="str">
        <f>IF(基本情報登録!$D$10="","",IF(基本情報登録!$D$10=登録データ!D1212,1,0))</f>
        <v/>
      </c>
    </row>
    <row r="1213" spans="6:16" x14ac:dyDescent="0.15">
      <c r="F1213" s="110"/>
      <c r="G1213" s="110"/>
      <c r="H1213" s="110"/>
      <c r="I1213" s="110"/>
      <c r="J1213" s="110"/>
      <c r="P1213" s="3" t="str">
        <f>IF(基本情報登録!$D$10="","",IF(基本情報登録!$D$10=登録データ!D1213,1,0))</f>
        <v/>
      </c>
    </row>
    <row r="1214" spans="6:16" x14ac:dyDescent="0.15">
      <c r="F1214" s="110"/>
      <c r="G1214" s="110"/>
      <c r="H1214" s="110"/>
      <c r="I1214" s="110"/>
      <c r="J1214" s="110"/>
      <c r="P1214" s="3" t="str">
        <f>IF(基本情報登録!$D$10="","",IF(基本情報登録!$D$10=登録データ!D1214,1,0))</f>
        <v/>
      </c>
    </row>
    <row r="1215" spans="6:16" x14ac:dyDescent="0.15">
      <c r="F1215" s="110"/>
      <c r="G1215" s="110"/>
      <c r="H1215" s="110"/>
      <c r="I1215" s="110"/>
      <c r="J1215" s="110"/>
      <c r="P1215" s="3" t="str">
        <f>IF(基本情報登録!$D$10="","",IF(基本情報登録!$D$10=登録データ!D1215,1,0))</f>
        <v/>
      </c>
    </row>
    <row r="1216" spans="6:16" x14ac:dyDescent="0.15">
      <c r="F1216" s="110"/>
      <c r="G1216" s="110"/>
      <c r="H1216" s="110"/>
      <c r="I1216" s="110"/>
      <c r="J1216" s="110"/>
      <c r="P1216" s="3" t="str">
        <f>IF(基本情報登録!$D$10="","",IF(基本情報登録!$D$10=登録データ!D1216,1,0))</f>
        <v/>
      </c>
    </row>
    <row r="1217" spans="6:16" x14ac:dyDescent="0.15">
      <c r="F1217" s="110"/>
      <c r="G1217" s="110"/>
      <c r="H1217" s="110"/>
      <c r="I1217" s="110"/>
      <c r="J1217" s="110"/>
      <c r="P1217" s="3" t="str">
        <f>IF(基本情報登録!$D$10="","",IF(基本情報登録!$D$10=登録データ!D1217,1,0))</f>
        <v/>
      </c>
    </row>
    <row r="1218" spans="6:16" x14ac:dyDescent="0.15">
      <c r="F1218" s="110"/>
      <c r="G1218" s="110"/>
      <c r="H1218" s="110"/>
      <c r="I1218" s="110"/>
      <c r="J1218" s="110"/>
      <c r="P1218" s="3" t="str">
        <f>IF(基本情報登録!$D$10="","",IF(基本情報登録!$D$10=登録データ!D1218,1,0))</f>
        <v/>
      </c>
    </row>
    <row r="1219" spans="6:16" x14ac:dyDescent="0.15">
      <c r="F1219" s="110"/>
      <c r="G1219" s="110"/>
      <c r="H1219" s="110"/>
      <c r="I1219" s="110"/>
      <c r="J1219" s="110"/>
      <c r="P1219" s="3" t="str">
        <f>IF(基本情報登録!$D$10="","",IF(基本情報登録!$D$10=登録データ!D1219,1,0))</f>
        <v/>
      </c>
    </row>
    <row r="1220" spans="6:16" x14ac:dyDescent="0.15">
      <c r="F1220" s="110"/>
      <c r="G1220" s="110"/>
      <c r="H1220" s="110"/>
      <c r="I1220" s="110"/>
      <c r="J1220" s="110"/>
      <c r="P1220" s="3" t="str">
        <f>IF(基本情報登録!$D$10="","",IF(基本情報登録!$D$10=登録データ!D1220,1,0))</f>
        <v/>
      </c>
    </row>
    <row r="1221" spans="6:16" x14ac:dyDescent="0.15">
      <c r="F1221" s="110"/>
      <c r="G1221" s="110"/>
      <c r="H1221" s="110"/>
      <c r="I1221" s="110"/>
      <c r="J1221" s="110"/>
      <c r="P1221" s="3" t="str">
        <f>IF(基本情報登録!$D$10="","",IF(基本情報登録!$D$10=登録データ!D1221,1,0))</f>
        <v/>
      </c>
    </row>
    <row r="1222" spans="6:16" x14ac:dyDescent="0.15">
      <c r="F1222" s="110"/>
      <c r="G1222" s="110"/>
      <c r="H1222" s="110"/>
      <c r="I1222" s="110"/>
      <c r="J1222" s="110"/>
      <c r="P1222" s="3" t="str">
        <f>IF(基本情報登録!$D$10="","",IF(基本情報登録!$D$10=登録データ!D1222,1,0))</f>
        <v/>
      </c>
    </row>
    <row r="1223" spans="6:16" x14ac:dyDescent="0.15">
      <c r="F1223" s="110"/>
      <c r="G1223" s="110"/>
      <c r="H1223" s="110"/>
      <c r="I1223" s="110"/>
      <c r="J1223" s="110"/>
      <c r="P1223" s="3" t="str">
        <f>IF(基本情報登録!$D$10="","",IF(基本情報登録!$D$10=登録データ!D1223,1,0))</f>
        <v/>
      </c>
    </row>
    <row r="1224" spans="6:16" x14ac:dyDescent="0.15">
      <c r="F1224" s="110"/>
      <c r="G1224" s="110"/>
      <c r="H1224" s="110"/>
      <c r="I1224" s="110"/>
      <c r="J1224" s="110"/>
      <c r="P1224" s="3" t="str">
        <f>IF(基本情報登録!$D$10="","",IF(基本情報登録!$D$10=登録データ!D1224,1,0))</f>
        <v/>
      </c>
    </row>
    <row r="1225" spans="6:16" x14ac:dyDescent="0.15">
      <c r="F1225" s="110"/>
      <c r="G1225" s="110"/>
      <c r="H1225" s="110"/>
      <c r="I1225" s="110"/>
      <c r="J1225" s="110"/>
      <c r="P1225" s="3" t="str">
        <f>IF(基本情報登録!$D$10="","",IF(基本情報登録!$D$10=登録データ!D1225,1,0))</f>
        <v/>
      </c>
    </row>
    <row r="1226" spans="6:16" x14ac:dyDescent="0.15">
      <c r="F1226" s="110"/>
      <c r="G1226" s="110"/>
      <c r="H1226" s="110"/>
      <c r="I1226" s="110"/>
      <c r="J1226" s="110"/>
      <c r="P1226" s="3" t="str">
        <f>IF(基本情報登録!$D$10="","",IF(基本情報登録!$D$10=登録データ!D1226,1,0))</f>
        <v/>
      </c>
    </row>
    <row r="1227" spans="6:16" x14ac:dyDescent="0.15">
      <c r="F1227" s="110"/>
      <c r="G1227" s="110"/>
      <c r="H1227" s="110"/>
      <c r="I1227" s="110"/>
      <c r="J1227" s="110"/>
      <c r="P1227" s="3" t="str">
        <f>IF(基本情報登録!$D$10="","",IF(基本情報登録!$D$10=登録データ!D1227,1,0))</f>
        <v/>
      </c>
    </row>
    <row r="1228" spans="6:16" x14ac:dyDescent="0.15">
      <c r="F1228" s="110"/>
      <c r="G1228" s="110"/>
      <c r="H1228" s="110"/>
      <c r="I1228" s="110"/>
      <c r="J1228" s="110"/>
      <c r="P1228" s="3" t="str">
        <f>IF(基本情報登録!$D$10="","",IF(基本情報登録!$D$10=登録データ!D1228,1,0))</f>
        <v/>
      </c>
    </row>
    <row r="1229" spans="6:16" x14ac:dyDescent="0.15">
      <c r="F1229" s="110"/>
      <c r="G1229" s="110"/>
      <c r="H1229" s="110"/>
      <c r="I1229" s="110"/>
      <c r="J1229" s="110"/>
      <c r="P1229" s="3" t="str">
        <f>IF(基本情報登録!$D$10="","",IF(基本情報登録!$D$10=登録データ!D1229,1,0))</f>
        <v/>
      </c>
    </row>
    <row r="1230" spans="6:16" x14ac:dyDescent="0.15">
      <c r="F1230" s="110"/>
      <c r="G1230" s="110"/>
      <c r="H1230" s="110"/>
      <c r="I1230" s="110"/>
      <c r="J1230" s="110"/>
      <c r="P1230" s="3" t="str">
        <f>IF(基本情報登録!$D$10="","",IF(基本情報登録!$D$10=登録データ!D1230,1,0))</f>
        <v/>
      </c>
    </row>
    <row r="1231" spans="6:16" x14ac:dyDescent="0.15">
      <c r="F1231" s="110"/>
      <c r="G1231" s="110"/>
      <c r="H1231" s="110"/>
      <c r="I1231" s="110"/>
      <c r="J1231" s="110"/>
      <c r="P1231" s="3" t="str">
        <f>IF(基本情報登録!$D$10="","",IF(基本情報登録!$D$10=登録データ!D1231,1,0))</f>
        <v/>
      </c>
    </row>
    <row r="1232" spans="6:16" x14ac:dyDescent="0.15">
      <c r="F1232" s="110"/>
      <c r="G1232" s="110"/>
      <c r="H1232" s="110"/>
      <c r="I1232" s="110"/>
      <c r="J1232" s="110"/>
      <c r="P1232" s="3" t="str">
        <f>IF(基本情報登録!$D$10="","",IF(基本情報登録!$D$10=登録データ!D1232,1,0))</f>
        <v/>
      </c>
    </row>
    <row r="1233" spans="6:16" x14ac:dyDescent="0.15">
      <c r="F1233" s="110"/>
      <c r="G1233" s="110"/>
      <c r="H1233" s="110"/>
      <c r="I1233" s="110"/>
      <c r="J1233" s="110"/>
      <c r="P1233" s="3" t="str">
        <f>IF(基本情報登録!$D$10="","",IF(基本情報登録!$D$10=登録データ!D1233,1,0))</f>
        <v/>
      </c>
    </row>
    <row r="1234" spans="6:16" x14ac:dyDescent="0.15">
      <c r="F1234" s="110"/>
      <c r="G1234" s="110"/>
      <c r="H1234" s="110"/>
      <c r="I1234" s="110"/>
      <c r="J1234" s="110"/>
      <c r="P1234" s="3" t="str">
        <f>IF(基本情報登録!$D$10="","",IF(基本情報登録!$D$10=登録データ!D1234,1,0))</f>
        <v/>
      </c>
    </row>
    <row r="1235" spans="6:16" x14ac:dyDescent="0.15">
      <c r="F1235" s="110"/>
      <c r="G1235" s="110"/>
      <c r="H1235" s="110"/>
      <c r="I1235" s="110"/>
      <c r="J1235" s="110"/>
      <c r="P1235" s="3" t="str">
        <f>IF(基本情報登録!$D$10="","",IF(基本情報登録!$D$10=登録データ!D1235,1,0))</f>
        <v/>
      </c>
    </row>
    <row r="1236" spans="6:16" x14ac:dyDescent="0.15">
      <c r="F1236" s="110"/>
      <c r="G1236" s="110"/>
      <c r="H1236" s="110"/>
      <c r="I1236" s="110"/>
      <c r="J1236" s="110"/>
      <c r="P1236" s="3" t="str">
        <f>IF(基本情報登録!$D$10="","",IF(基本情報登録!$D$10=登録データ!D1236,1,0))</f>
        <v/>
      </c>
    </row>
    <row r="1237" spans="6:16" x14ac:dyDescent="0.15">
      <c r="F1237" s="110"/>
      <c r="G1237" s="110"/>
      <c r="H1237" s="110"/>
      <c r="I1237" s="110"/>
      <c r="J1237" s="110"/>
      <c r="P1237" s="3" t="str">
        <f>IF(基本情報登録!$D$10="","",IF(基本情報登録!$D$10=登録データ!D1237,1,0))</f>
        <v/>
      </c>
    </row>
    <row r="1238" spans="6:16" x14ac:dyDescent="0.15">
      <c r="F1238" s="110"/>
      <c r="G1238" s="110"/>
      <c r="H1238" s="110"/>
      <c r="I1238" s="110"/>
      <c r="J1238" s="110"/>
      <c r="P1238" s="3" t="str">
        <f>IF(基本情報登録!$D$10="","",IF(基本情報登録!$D$10=登録データ!D1238,1,0))</f>
        <v/>
      </c>
    </row>
    <row r="1239" spans="6:16" x14ac:dyDescent="0.15">
      <c r="F1239" s="110"/>
      <c r="G1239" s="110"/>
      <c r="H1239" s="110"/>
      <c r="I1239" s="110"/>
      <c r="J1239" s="110"/>
      <c r="P1239" s="3" t="str">
        <f>IF(基本情報登録!$D$10="","",IF(基本情報登録!$D$10=登録データ!D1239,1,0))</f>
        <v/>
      </c>
    </row>
    <row r="1240" spans="6:16" x14ac:dyDescent="0.15">
      <c r="F1240" s="110"/>
      <c r="G1240" s="110"/>
      <c r="H1240" s="110"/>
      <c r="I1240" s="110"/>
      <c r="J1240" s="110"/>
      <c r="P1240" s="3" t="str">
        <f>IF(基本情報登録!$D$10="","",IF(基本情報登録!$D$10=登録データ!D1240,1,0))</f>
        <v/>
      </c>
    </row>
    <row r="1241" spans="6:16" x14ac:dyDescent="0.15">
      <c r="F1241" s="110"/>
      <c r="G1241" s="110"/>
      <c r="H1241" s="110"/>
      <c r="I1241" s="110"/>
      <c r="J1241" s="110"/>
      <c r="P1241" s="3" t="str">
        <f>IF(基本情報登録!$D$10="","",IF(基本情報登録!$D$10=登録データ!D1241,1,0))</f>
        <v/>
      </c>
    </row>
    <row r="1242" spans="6:16" x14ac:dyDescent="0.15">
      <c r="F1242" s="110"/>
      <c r="G1242" s="110"/>
      <c r="H1242" s="110"/>
      <c r="I1242" s="110"/>
      <c r="J1242" s="110"/>
      <c r="P1242" s="3" t="str">
        <f>IF(基本情報登録!$D$10="","",IF(基本情報登録!$D$10=登録データ!D1242,1,0))</f>
        <v/>
      </c>
    </row>
    <row r="1243" spans="6:16" x14ac:dyDescent="0.15">
      <c r="F1243" s="110"/>
      <c r="G1243" s="110"/>
      <c r="H1243" s="110"/>
      <c r="I1243" s="110"/>
      <c r="J1243" s="110"/>
      <c r="P1243" s="3" t="str">
        <f>IF(基本情報登録!$D$10="","",IF(基本情報登録!$D$10=登録データ!D1243,1,0))</f>
        <v/>
      </c>
    </row>
    <row r="1244" spans="6:16" x14ac:dyDescent="0.15">
      <c r="F1244" s="110"/>
      <c r="G1244" s="110"/>
      <c r="H1244" s="110"/>
      <c r="I1244" s="110"/>
      <c r="J1244" s="110"/>
      <c r="P1244" s="3" t="str">
        <f>IF(基本情報登録!$D$10="","",IF(基本情報登録!$D$10=登録データ!D1244,1,0))</f>
        <v/>
      </c>
    </row>
    <row r="1245" spans="6:16" x14ac:dyDescent="0.15">
      <c r="F1245" s="110"/>
      <c r="G1245" s="110"/>
      <c r="H1245" s="110"/>
      <c r="I1245" s="110"/>
      <c r="J1245" s="110"/>
      <c r="P1245" s="3" t="str">
        <f>IF(基本情報登録!$D$10="","",IF(基本情報登録!$D$10=登録データ!D1245,1,0))</f>
        <v/>
      </c>
    </row>
    <row r="1246" spans="6:16" x14ac:dyDescent="0.15">
      <c r="F1246" s="110"/>
      <c r="G1246" s="110"/>
      <c r="H1246" s="110"/>
      <c r="I1246" s="110"/>
      <c r="J1246" s="110"/>
      <c r="P1246" s="3" t="str">
        <f>IF(基本情報登録!$D$10="","",IF(基本情報登録!$D$10=登録データ!D1246,1,0))</f>
        <v/>
      </c>
    </row>
    <row r="1247" spans="6:16" x14ac:dyDescent="0.15">
      <c r="F1247" s="110"/>
      <c r="G1247" s="110"/>
      <c r="H1247" s="110"/>
      <c r="I1247" s="110"/>
      <c r="J1247" s="110"/>
      <c r="P1247" s="3" t="str">
        <f>IF(基本情報登録!$D$10="","",IF(基本情報登録!$D$10=登録データ!D1247,1,0))</f>
        <v/>
      </c>
    </row>
    <row r="1248" spans="6:16" x14ac:dyDescent="0.15">
      <c r="F1248" s="110"/>
      <c r="G1248" s="110"/>
      <c r="H1248" s="110"/>
      <c r="I1248" s="110"/>
      <c r="J1248" s="110"/>
      <c r="P1248" s="3" t="str">
        <f>IF(基本情報登録!$D$10="","",IF(基本情報登録!$D$10=登録データ!D1248,1,0))</f>
        <v/>
      </c>
    </row>
    <row r="1249" spans="6:16" x14ac:dyDescent="0.15">
      <c r="F1249" s="110"/>
      <c r="G1249" s="110"/>
      <c r="H1249" s="110"/>
      <c r="I1249" s="110"/>
      <c r="J1249" s="110"/>
      <c r="P1249" s="3" t="str">
        <f>IF(基本情報登録!$D$10="","",IF(基本情報登録!$D$10=登録データ!D1249,1,0))</f>
        <v/>
      </c>
    </row>
    <row r="1250" spans="6:16" x14ac:dyDescent="0.15">
      <c r="F1250" s="110"/>
      <c r="G1250" s="110"/>
      <c r="H1250" s="110"/>
      <c r="I1250" s="110"/>
      <c r="J1250" s="110"/>
      <c r="P1250" s="3" t="str">
        <f>IF(基本情報登録!$D$10="","",IF(基本情報登録!$D$10=登録データ!D1250,1,0))</f>
        <v/>
      </c>
    </row>
    <row r="1251" spans="6:16" x14ac:dyDescent="0.15">
      <c r="F1251" s="110"/>
      <c r="G1251" s="110"/>
      <c r="H1251" s="110"/>
      <c r="I1251" s="110"/>
      <c r="J1251" s="110"/>
      <c r="P1251" s="3" t="str">
        <f>IF(基本情報登録!$D$10="","",IF(基本情報登録!$D$10=登録データ!D1251,1,0))</f>
        <v/>
      </c>
    </row>
    <row r="1252" spans="6:16" x14ac:dyDescent="0.15">
      <c r="F1252" s="110"/>
      <c r="G1252" s="110"/>
      <c r="H1252" s="110"/>
      <c r="I1252" s="110"/>
      <c r="J1252" s="110"/>
      <c r="P1252" s="3" t="str">
        <f>IF(基本情報登録!$D$10="","",IF(基本情報登録!$D$10=登録データ!D1252,1,0))</f>
        <v/>
      </c>
    </row>
    <row r="1253" spans="6:16" x14ac:dyDescent="0.15">
      <c r="F1253" s="110"/>
      <c r="G1253" s="110"/>
      <c r="H1253" s="110"/>
      <c r="I1253" s="110"/>
      <c r="J1253" s="110"/>
      <c r="P1253" s="3" t="str">
        <f>IF(基本情報登録!$D$10="","",IF(基本情報登録!$D$10=登録データ!D1253,1,0))</f>
        <v/>
      </c>
    </row>
    <row r="1254" spans="6:16" x14ac:dyDescent="0.15">
      <c r="F1254" s="110"/>
      <c r="G1254" s="110"/>
      <c r="H1254" s="110"/>
      <c r="I1254" s="110"/>
      <c r="J1254" s="110"/>
      <c r="P1254" s="3" t="str">
        <f>IF(基本情報登録!$D$10="","",IF(基本情報登録!$D$10=登録データ!D1254,1,0))</f>
        <v/>
      </c>
    </row>
    <row r="1255" spans="6:16" x14ac:dyDescent="0.15">
      <c r="F1255" s="110"/>
      <c r="G1255" s="110"/>
      <c r="H1255" s="110"/>
      <c r="I1255" s="110"/>
      <c r="J1255" s="110"/>
      <c r="P1255" s="3" t="str">
        <f>IF(基本情報登録!$D$10="","",IF(基本情報登録!$D$10=登録データ!D1255,1,0))</f>
        <v/>
      </c>
    </row>
    <row r="1256" spans="6:16" x14ac:dyDescent="0.15">
      <c r="F1256" s="110"/>
      <c r="G1256" s="110"/>
      <c r="H1256" s="110"/>
      <c r="I1256" s="110"/>
      <c r="J1256" s="110"/>
      <c r="P1256" s="3" t="str">
        <f>IF(基本情報登録!$D$10="","",IF(基本情報登録!$D$10=登録データ!D1256,1,0))</f>
        <v/>
      </c>
    </row>
    <row r="1257" spans="6:16" x14ac:dyDescent="0.15">
      <c r="F1257" s="110"/>
      <c r="G1257" s="110"/>
      <c r="H1257" s="110"/>
      <c r="I1257" s="110"/>
      <c r="J1257" s="110"/>
      <c r="P1257" s="3" t="str">
        <f>IF(基本情報登録!$D$10="","",IF(基本情報登録!$D$10=登録データ!D1257,1,0))</f>
        <v/>
      </c>
    </row>
    <row r="1258" spans="6:16" x14ac:dyDescent="0.15">
      <c r="F1258" s="110"/>
      <c r="G1258" s="110"/>
      <c r="H1258" s="110"/>
      <c r="I1258" s="110"/>
      <c r="J1258" s="110"/>
      <c r="P1258" s="3" t="str">
        <f>IF(基本情報登録!$D$10="","",IF(基本情報登録!$D$10=登録データ!D1258,1,0))</f>
        <v/>
      </c>
    </row>
    <row r="1259" spans="6:16" x14ac:dyDescent="0.15">
      <c r="F1259" s="110"/>
      <c r="G1259" s="110"/>
      <c r="H1259" s="110"/>
      <c r="I1259" s="110"/>
      <c r="J1259" s="110"/>
      <c r="P1259" s="3" t="str">
        <f>IF(基本情報登録!$D$10="","",IF(基本情報登録!$D$10=登録データ!D1259,1,0))</f>
        <v/>
      </c>
    </row>
    <row r="1260" spans="6:16" x14ac:dyDescent="0.15">
      <c r="F1260" s="110"/>
      <c r="G1260" s="110"/>
      <c r="H1260" s="110"/>
      <c r="I1260" s="110"/>
      <c r="J1260" s="110"/>
      <c r="P1260" s="3" t="str">
        <f>IF(基本情報登録!$D$10="","",IF(基本情報登録!$D$10=登録データ!D1260,1,0))</f>
        <v/>
      </c>
    </row>
    <row r="1261" spans="6:16" x14ac:dyDescent="0.15">
      <c r="F1261" s="110"/>
      <c r="G1261" s="110"/>
      <c r="H1261" s="110"/>
      <c r="I1261" s="110"/>
      <c r="J1261" s="110"/>
      <c r="P1261" s="3" t="str">
        <f>IF(基本情報登録!$D$10="","",IF(基本情報登録!$D$10=登録データ!D1261,1,0))</f>
        <v/>
      </c>
    </row>
    <row r="1262" spans="6:16" x14ac:dyDescent="0.15">
      <c r="F1262" s="110"/>
      <c r="G1262" s="110"/>
      <c r="H1262" s="110"/>
      <c r="I1262" s="110"/>
      <c r="J1262" s="110"/>
      <c r="P1262" s="3" t="str">
        <f>IF(基本情報登録!$D$10="","",IF(基本情報登録!$D$10=登録データ!D1262,1,0))</f>
        <v/>
      </c>
    </row>
    <row r="1263" spans="6:16" x14ac:dyDescent="0.15">
      <c r="F1263" s="110"/>
      <c r="G1263" s="110"/>
      <c r="H1263" s="110"/>
      <c r="I1263" s="110"/>
      <c r="J1263" s="110"/>
      <c r="P1263" s="3" t="str">
        <f>IF(基本情報登録!$D$10="","",IF(基本情報登録!$D$10=登録データ!D1263,1,0))</f>
        <v/>
      </c>
    </row>
    <row r="1264" spans="6:16" x14ac:dyDescent="0.15">
      <c r="F1264" s="110"/>
      <c r="G1264" s="110"/>
      <c r="H1264" s="110"/>
      <c r="I1264" s="110"/>
      <c r="J1264" s="110"/>
      <c r="P1264" s="3" t="str">
        <f>IF(基本情報登録!$D$10="","",IF(基本情報登録!$D$10=登録データ!D1264,1,0))</f>
        <v/>
      </c>
    </row>
    <row r="1265" spans="6:16" x14ac:dyDescent="0.15">
      <c r="F1265" s="110"/>
      <c r="G1265" s="110"/>
      <c r="H1265" s="110"/>
      <c r="I1265" s="110"/>
      <c r="J1265" s="110"/>
      <c r="P1265" s="3" t="str">
        <f>IF(基本情報登録!$D$10="","",IF(基本情報登録!$D$10=登録データ!D1265,1,0))</f>
        <v/>
      </c>
    </row>
    <row r="1266" spans="6:16" x14ac:dyDescent="0.15">
      <c r="F1266" s="110"/>
      <c r="G1266" s="110"/>
      <c r="H1266" s="110"/>
      <c r="I1266" s="110"/>
      <c r="J1266" s="110"/>
      <c r="P1266" s="3" t="str">
        <f>IF(基本情報登録!$D$10="","",IF(基本情報登録!$D$10=登録データ!D1266,1,0))</f>
        <v/>
      </c>
    </row>
    <row r="1267" spans="6:16" x14ac:dyDescent="0.15">
      <c r="F1267" s="110"/>
      <c r="G1267" s="110"/>
      <c r="H1267" s="110"/>
      <c r="I1267" s="110"/>
      <c r="J1267" s="110"/>
      <c r="P1267" s="3" t="str">
        <f>IF(基本情報登録!$D$10="","",IF(基本情報登録!$D$10=登録データ!D1267,1,0))</f>
        <v/>
      </c>
    </row>
    <row r="1268" spans="6:16" x14ac:dyDescent="0.15">
      <c r="F1268" s="110"/>
      <c r="G1268" s="110"/>
      <c r="H1268" s="110"/>
      <c r="I1268" s="110"/>
      <c r="J1268" s="110"/>
      <c r="P1268" s="3" t="str">
        <f>IF(基本情報登録!$D$10="","",IF(基本情報登録!$D$10=登録データ!D1268,1,0))</f>
        <v/>
      </c>
    </row>
    <row r="1269" spans="6:16" x14ac:dyDescent="0.15">
      <c r="F1269" s="110"/>
      <c r="G1269" s="110"/>
      <c r="H1269" s="110"/>
      <c r="I1269" s="110"/>
      <c r="J1269" s="110"/>
      <c r="P1269" s="3" t="str">
        <f>IF(基本情報登録!$D$10="","",IF(基本情報登録!$D$10=登録データ!D1269,1,0))</f>
        <v/>
      </c>
    </row>
    <row r="1270" spans="6:16" x14ac:dyDescent="0.15">
      <c r="F1270" s="110"/>
      <c r="G1270" s="110"/>
      <c r="H1270" s="110"/>
      <c r="I1270" s="110"/>
      <c r="J1270" s="110"/>
      <c r="P1270" s="3" t="str">
        <f>IF(基本情報登録!$D$10="","",IF(基本情報登録!$D$10=登録データ!D1270,1,0))</f>
        <v/>
      </c>
    </row>
    <row r="1271" spans="6:16" x14ac:dyDescent="0.15">
      <c r="F1271" s="110"/>
      <c r="G1271" s="110"/>
      <c r="H1271" s="110"/>
      <c r="I1271" s="110"/>
      <c r="J1271" s="110"/>
      <c r="P1271" s="3" t="str">
        <f>IF(基本情報登録!$D$10="","",IF(基本情報登録!$D$10=登録データ!D1271,1,0))</f>
        <v/>
      </c>
    </row>
    <row r="1272" spans="6:16" x14ac:dyDescent="0.15">
      <c r="F1272" s="110"/>
      <c r="G1272" s="110"/>
      <c r="H1272" s="110"/>
      <c r="I1272" s="110"/>
      <c r="J1272" s="110"/>
      <c r="P1272" s="3" t="str">
        <f>IF(基本情報登録!$D$10="","",IF(基本情報登録!$D$10=登録データ!D1272,1,0))</f>
        <v/>
      </c>
    </row>
    <row r="1273" spans="6:16" x14ac:dyDescent="0.15">
      <c r="F1273" s="110"/>
      <c r="G1273" s="110"/>
      <c r="H1273" s="110"/>
      <c r="I1273" s="110"/>
      <c r="J1273" s="110"/>
      <c r="P1273" s="3" t="str">
        <f>IF(基本情報登録!$D$10="","",IF(基本情報登録!$D$10=登録データ!D1273,1,0))</f>
        <v/>
      </c>
    </row>
    <row r="1274" spans="6:16" x14ac:dyDescent="0.15">
      <c r="F1274" s="110"/>
      <c r="G1274" s="110"/>
      <c r="H1274" s="110"/>
      <c r="I1274" s="110"/>
      <c r="J1274" s="110"/>
      <c r="P1274" s="3" t="str">
        <f>IF(基本情報登録!$D$10="","",IF(基本情報登録!$D$10=登録データ!D1274,1,0))</f>
        <v/>
      </c>
    </row>
    <row r="1275" spans="6:16" x14ac:dyDescent="0.15">
      <c r="F1275" s="110"/>
      <c r="G1275" s="110"/>
      <c r="H1275" s="110"/>
      <c r="I1275" s="110"/>
      <c r="J1275" s="110"/>
      <c r="P1275" s="3" t="str">
        <f>IF(基本情報登録!$D$10="","",IF(基本情報登録!$D$10=登録データ!D1275,1,0))</f>
        <v/>
      </c>
    </row>
    <row r="1276" spans="6:16" x14ac:dyDescent="0.15">
      <c r="F1276" s="110"/>
      <c r="G1276" s="110"/>
      <c r="H1276" s="110"/>
      <c r="I1276" s="110"/>
      <c r="J1276" s="110"/>
      <c r="P1276" s="3" t="str">
        <f>IF(基本情報登録!$D$10="","",IF(基本情報登録!$D$10=登録データ!D1276,1,0))</f>
        <v/>
      </c>
    </row>
    <row r="1277" spans="6:16" x14ac:dyDescent="0.15">
      <c r="F1277" s="110"/>
      <c r="G1277" s="110"/>
      <c r="H1277" s="110"/>
      <c r="I1277" s="110"/>
      <c r="J1277" s="110"/>
      <c r="P1277" s="3" t="str">
        <f>IF(基本情報登録!$D$10="","",IF(基本情報登録!$D$10=登録データ!D1277,1,0))</f>
        <v/>
      </c>
    </row>
    <row r="1278" spans="6:16" x14ac:dyDescent="0.15">
      <c r="F1278" s="110"/>
      <c r="G1278" s="110"/>
      <c r="H1278" s="110"/>
      <c r="I1278" s="110"/>
      <c r="J1278" s="110"/>
      <c r="P1278" s="3" t="str">
        <f>IF(基本情報登録!$D$10="","",IF(基本情報登録!$D$10=登録データ!D1278,1,0))</f>
        <v/>
      </c>
    </row>
    <row r="1279" spans="6:16" x14ac:dyDescent="0.15">
      <c r="F1279" s="110"/>
      <c r="G1279" s="110"/>
      <c r="H1279" s="110"/>
      <c r="I1279" s="110"/>
      <c r="J1279" s="110"/>
      <c r="P1279" s="3" t="str">
        <f>IF(基本情報登録!$D$10="","",IF(基本情報登録!$D$10=登録データ!D1279,1,0))</f>
        <v/>
      </c>
    </row>
    <row r="1280" spans="6:16" x14ac:dyDescent="0.15">
      <c r="F1280" s="110"/>
      <c r="G1280" s="110"/>
      <c r="H1280" s="110"/>
      <c r="I1280" s="110"/>
      <c r="J1280" s="110"/>
      <c r="P1280" s="3" t="str">
        <f>IF(基本情報登録!$D$10="","",IF(基本情報登録!$D$10=登録データ!D1280,1,0))</f>
        <v/>
      </c>
    </row>
    <row r="1281" spans="6:16" x14ac:dyDescent="0.15">
      <c r="F1281" s="110"/>
      <c r="G1281" s="110"/>
      <c r="H1281" s="110"/>
      <c r="I1281" s="110"/>
      <c r="J1281" s="110"/>
      <c r="P1281" s="3" t="str">
        <f>IF(基本情報登録!$D$10="","",IF(基本情報登録!$D$10=登録データ!D1281,1,0))</f>
        <v/>
      </c>
    </row>
    <row r="1282" spans="6:16" x14ac:dyDescent="0.15">
      <c r="F1282" s="110"/>
      <c r="G1282" s="110"/>
      <c r="H1282" s="110"/>
      <c r="I1282" s="110"/>
      <c r="J1282" s="110"/>
      <c r="P1282" s="3" t="str">
        <f>IF(基本情報登録!$D$10="","",IF(基本情報登録!$D$10=登録データ!D1282,1,0))</f>
        <v/>
      </c>
    </row>
    <row r="1283" spans="6:16" x14ac:dyDescent="0.15">
      <c r="F1283" s="110"/>
      <c r="G1283" s="110"/>
      <c r="H1283" s="110"/>
      <c r="I1283" s="110"/>
      <c r="J1283" s="110"/>
      <c r="P1283" s="3" t="str">
        <f>IF(基本情報登録!$D$10="","",IF(基本情報登録!$D$10=登録データ!D1283,1,0))</f>
        <v/>
      </c>
    </row>
    <row r="1284" spans="6:16" x14ac:dyDescent="0.15">
      <c r="F1284" s="110"/>
      <c r="G1284" s="110"/>
      <c r="H1284" s="110"/>
      <c r="I1284" s="110"/>
      <c r="J1284" s="110"/>
      <c r="P1284" s="3" t="str">
        <f>IF(基本情報登録!$D$10="","",IF(基本情報登録!$D$10=登録データ!D1284,1,0))</f>
        <v/>
      </c>
    </row>
    <row r="1285" spans="6:16" x14ac:dyDescent="0.15">
      <c r="F1285" s="110"/>
      <c r="G1285" s="110"/>
      <c r="H1285" s="110"/>
      <c r="I1285" s="110"/>
      <c r="J1285" s="110"/>
      <c r="P1285" s="3" t="str">
        <f>IF(基本情報登録!$D$10="","",IF(基本情報登録!$D$10=登録データ!D1285,1,0))</f>
        <v/>
      </c>
    </row>
    <row r="1286" spans="6:16" x14ac:dyDescent="0.15">
      <c r="F1286" s="110"/>
      <c r="G1286" s="110"/>
      <c r="H1286" s="110"/>
      <c r="I1286" s="110"/>
      <c r="J1286" s="110"/>
      <c r="P1286" s="3" t="str">
        <f>IF(基本情報登録!$D$10="","",IF(基本情報登録!$D$10=登録データ!D1286,1,0))</f>
        <v/>
      </c>
    </row>
    <row r="1287" spans="6:16" x14ac:dyDescent="0.15">
      <c r="F1287" s="110"/>
      <c r="G1287" s="110"/>
      <c r="H1287" s="110"/>
      <c r="I1287" s="110"/>
      <c r="J1287" s="110"/>
      <c r="P1287" s="3" t="str">
        <f>IF(基本情報登録!$D$10="","",IF(基本情報登録!$D$10=登録データ!D1287,1,0))</f>
        <v/>
      </c>
    </row>
    <row r="1288" spans="6:16" x14ac:dyDescent="0.15">
      <c r="F1288" s="110"/>
      <c r="G1288" s="110"/>
      <c r="H1288" s="110"/>
      <c r="I1288" s="110"/>
      <c r="J1288" s="110"/>
      <c r="P1288" s="3" t="str">
        <f>IF(基本情報登録!$D$10="","",IF(基本情報登録!$D$10=登録データ!D1288,1,0))</f>
        <v/>
      </c>
    </row>
    <row r="1289" spans="6:16" x14ac:dyDescent="0.15">
      <c r="F1289" s="110"/>
      <c r="G1289" s="110"/>
      <c r="H1289" s="110"/>
      <c r="I1289" s="110"/>
      <c r="J1289" s="110"/>
      <c r="P1289" s="3" t="str">
        <f>IF(基本情報登録!$D$10="","",IF(基本情報登録!$D$10=登録データ!D1289,1,0))</f>
        <v/>
      </c>
    </row>
    <row r="1290" spans="6:16" x14ac:dyDescent="0.15">
      <c r="F1290" s="110"/>
      <c r="G1290" s="110"/>
      <c r="H1290" s="110"/>
      <c r="I1290" s="110"/>
      <c r="J1290" s="110"/>
      <c r="P1290" s="3" t="str">
        <f>IF(基本情報登録!$D$10="","",IF(基本情報登録!$D$10=登録データ!D1290,1,0))</f>
        <v/>
      </c>
    </row>
    <row r="1291" spans="6:16" x14ac:dyDescent="0.15">
      <c r="F1291" s="110"/>
      <c r="G1291" s="110"/>
      <c r="H1291" s="110"/>
      <c r="I1291" s="110"/>
      <c r="J1291" s="110"/>
      <c r="P1291" s="3" t="str">
        <f>IF(基本情報登録!$D$10="","",IF(基本情報登録!$D$10=登録データ!D1291,1,0))</f>
        <v/>
      </c>
    </row>
    <row r="1292" spans="6:16" x14ac:dyDescent="0.15">
      <c r="F1292" s="110"/>
      <c r="G1292" s="110"/>
      <c r="H1292" s="110"/>
      <c r="I1292" s="110"/>
      <c r="J1292" s="110"/>
      <c r="P1292" s="3" t="str">
        <f>IF(基本情報登録!$D$10="","",IF(基本情報登録!$D$10=登録データ!D1292,1,0))</f>
        <v/>
      </c>
    </row>
    <row r="1293" spans="6:16" x14ac:dyDescent="0.15">
      <c r="F1293" s="110"/>
      <c r="G1293" s="110"/>
      <c r="H1293" s="110"/>
      <c r="I1293" s="110"/>
      <c r="J1293" s="110"/>
      <c r="P1293" s="3" t="str">
        <f>IF(基本情報登録!$D$10="","",IF(基本情報登録!$D$10=登録データ!D1293,1,0))</f>
        <v/>
      </c>
    </row>
    <row r="1294" spans="6:16" x14ac:dyDescent="0.15">
      <c r="F1294" s="110"/>
      <c r="G1294" s="110"/>
      <c r="H1294" s="110"/>
      <c r="I1294" s="110"/>
      <c r="J1294" s="110"/>
      <c r="P1294" s="3" t="str">
        <f>IF(基本情報登録!$D$10="","",IF(基本情報登録!$D$10=登録データ!D1294,1,0))</f>
        <v/>
      </c>
    </row>
    <row r="1295" spans="6:16" x14ac:dyDescent="0.15">
      <c r="F1295" s="110"/>
      <c r="G1295" s="110"/>
      <c r="H1295" s="110"/>
      <c r="I1295" s="110"/>
      <c r="J1295" s="110"/>
      <c r="P1295" s="3" t="str">
        <f>IF(基本情報登録!$D$10="","",IF(基本情報登録!$D$10=登録データ!D1295,1,0))</f>
        <v/>
      </c>
    </row>
    <row r="1296" spans="6:16" x14ac:dyDescent="0.15">
      <c r="F1296" s="110"/>
      <c r="G1296" s="110"/>
      <c r="H1296" s="110"/>
      <c r="I1296" s="110"/>
      <c r="J1296" s="110"/>
      <c r="P1296" s="3" t="str">
        <f>IF(基本情報登録!$D$10="","",IF(基本情報登録!$D$10=登録データ!D1296,1,0))</f>
        <v/>
      </c>
    </row>
    <row r="1297" spans="6:16" x14ac:dyDescent="0.15">
      <c r="F1297" s="110"/>
      <c r="G1297" s="110"/>
      <c r="H1297" s="110"/>
      <c r="I1297" s="110"/>
      <c r="J1297" s="110"/>
      <c r="P1297" s="3" t="str">
        <f>IF(基本情報登録!$D$10="","",IF(基本情報登録!$D$10=登録データ!D1297,1,0))</f>
        <v/>
      </c>
    </row>
    <row r="1298" spans="6:16" x14ac:dyDescent="0.15">
      <c r="F1298" s="110"/>
      <c r="G1298" s="110"/>
      <c r="H1298" s="110"/>
      <c r="I1298" s="110"/>
      <c r="J1298" s="110"/>
      <c r="P1298" s="3" t="str">
        <f>IF(基本情報登録!$D$10="","",IF(基本情報登録!$D$10=登録データ!D1298,1,0))</f>
        <v/>
      </c>
    </row>
    <row r="1299" spans="6:16" x14ac:dyDescent="0.15">
      <c r="F1299" s="110"/>
      <c r="G1299" s="110"/>
      <c r="H1299" s="110"/>
      <c r="I1299" s="110"/>
      <c r="J1299" s="110"/>
      <c r="P1299" s="3" t="str">
        <f>IF(基本情報登録!$D$10="","",IF(基本情報登録!$D$10=登録データ!D1299,1,0))</f>
        <v/>
      </c>
    </row>
    <row r="1300" spans="6:16" x14ac:dyDescent="0.15">
      <c r="F1300" s="110"/>
      <c r="G1300" s="110"/>
      <c r="H1300" s="110"/>
      <c r="I1300" s="110"/>
      <c r="J1300" s="110"/>
      <c r="P1300" s="3" t="str">
        <f>IF(基本情報登録!$D$10="","",IF(基本情報登録!$D$10=登録データ!D1300,1,0))</f>
        <v/>
      </c>
    </row>
    <row r="1301" spans="6:16" x14ac:dyDescent="0.15">
      <c r="F1301" s="110"/>
      <c r="G1301" s="110"/>
      <c r="H1301" s="110"/>
      <c r="I1301" s="110"/>
      <c r="J1301" s="110"/>
      <c r="P1301" s="3" t="str">
        <f>IF(基本情報登録!$D$10="","",IF(基本情報登録!$D$10=登録データ!D1301,1,0))</f>
        <v/>
      </c>
    </row>
    <row r="1302" spans="6:16" x14ac:dyDescent="0.15">
      <c r="F1302" s="110"/>
      <c r="G1302" s="110"/>
      <c r="H1302" s="110"/>
      <c r="I1302" s="110"/>
      <c r="J1302" s="110"/>
      <c r="P1302" s="3" t="str">
        <f>IF(基本情報登録!$D$10="","",IF(基本情報登録!$D$10=登録データ!D1302,1,0))</f>
        <v/>
      </c>
    </row>
    <row r="1303" spans="6:16" x14ac:dyDescent="0.15">
      <c r="F1303" s="110"/>
      <c r="G1303" s="110"/>
      <c r="H1303" s="110"/>
      <c r="I1303" s="110"/>
      <c r="J1303" s="110"/>
      <c r="P1303" s="3" t="str">
        <f>IF(基本情報登録!$D$10="","",IF(基本情報登録!$D$10=登録データ!D1303,1,0))</f>
        <v/>
      </c>
    </row>
    <row r="1304" spans="6:16" x14ac:dyDescent="0.15">
      <c r="F1304" s="110"/>
      <c r="G1304" s="110"/>
      <c r="H1304" s="110"/>
      <c r="I1304" s="110"/>
      <c r="J1304" s="110"/>
      <c r="P1304" s="3" t="str">
        <f>IF(基本情報登録!$D$10="","",IF(基本情報登録!$D$10=登録データ!D1304,1,0))</f>
        <v/>
      </c>
    </row>
    <row r="1305" spans="6:16" x14ac:dyDescent="0.15">
      <c r="F1305" s="110"/>
      <c r="G1305" s="110"/>
      <c r="H1305" s="110"/>
      <c r="I1305" s="110"/>
      <c r="J1305" s="110"/>
      <c r="P1305" s="3" t="str">
        <f>IF(基本情報登録!$D$10="","",IF(基本情報登録!$D$10=登録データ!D1305,1,0))</f>
        <v/>
      </c>
    </row>
    <row r="1306" spans="6:16" x14ac:dyDescent="0.15">
      <c r="F1306" s="110"/>
      <c r="G1306" s="110"/>
      <c r="H1306" s="110"/>
      <c r="I1306" s="110"/>
      <c r="J1306" s="110"/>
      <c r="P1306" s="3" t="str">
        <f>IF(基本情報登録!$D$10="","",IF(基本情報登録!$D$10=登録データ!D1306,1,0))</f>
        <v/>
      </c>
    </row>
    <row r="1307" spans="6:16" x14ac:dyDescent="0.15">
      <c r="F1307" s="110"/>
      <c r="G1307" s="110"/>
      <c r="H1307" s="110"/>
      <c r="I1307" s="110"/>
      <c r="J1307" s="110"/>
      <c r="P1307" s="3" t="str">
        <f>IF(基本情報登録!$D$10="","",IF(基本情報登録!$D$10=登録データ!D1307,1,0))</f>
        <v/>
      </c>
    </row>
    <row r="1308" spans="6:16" x14ac:dyDescent="0.15">
      <c r="F1308" s="110"/>
      <c r="G1308" s="110"/>
      <c r="H1308" s="110"/>
      <c r="I1308" s="110"/>
      <c r="J1308" s="110"/>
      <c r="P1308" s="3" t="str">
        <f>IF(基本情報登録!$D$10="","",IF(基本情報登録!$D$10=登録データ!D1308,1,0))</f>
        <v/>
      </c>
    </row>
    <row r="1309" spans="6:16" x14ac:dyDescent="0.15">
      <c r="F1309" s="110"/>
      <c r="G1309" s="110"/>
      <c r="H1309" s="110"/>
      <c r="I1309" s="110"/>
      <c r="J1309" s="110"/>
      <c r="P1309" s="3" t="str">
        <f>IF(基本情報登録!$D$10="","",IF(基本情報登録!$D$10=登録データ!D1309,1,0))</f>
        <v/>
      </c>
    </row>
    <row r="1310" spans="6:16" x14ac:dyDescent="0.15">
      <c r="F1310" s="110"/>
      <c r="G1310" s="110"/>
      <c r="H1310" s="110"/>
      <c r="I1310" s="110"/>
      <c r="J1310" s="110"/>
      <c r="P1310" s="3" t="str">
        <f>IF(基本情報登録!$D$10="","",IF(基本情報登録!$D$10=登録データ!D1310,1,0))</f>
        <v/>
      </c>
    </row>
    <row r="1311" spans="6:16" x14ac:dyDescent="0.15">
      <c r="F1311" s="110"/>
      <c r="G1311" s="110"/>
      <c r="H1311" s="110"/>
      <c r="I1311" s="110"/>
      <c r="J1311" s="110"/>
      <c r="P1311" s="3" t="str">
        <f>IF(基本情報登録!$D$10="","",IF(基本情報登録!$D$10=登録データ!D1311,1,0))</f>
        <v/>
      </c>
    </row>
    <row r="1312" spans="6:16" x14ac:dyDescent="0.15">
      <c r="F1312" s="110"/>
      <c r="G1312" s="110"/>
      <c r="H1312" s="110"/>
      <c r="I1312" s="110"/>
      <c r="J1312" s="110"/>
      <c r="P1312" s="3" t="str">
        <f>IF(基本情報登録!$D$10="","",IF(基本情報登録!$D$10=登録データ!D1312,1,0))</f>
        <v/>
      </c>
    </row>
    <row r="1313" spans="6:16" x14ac:dyDescent="0.15">
      <c r="F1313" s="110"/>
      <c r="G1313" s="110"/>
      <c r="H1313" s="110"/>
      <c r="I1313" s="110"/>
      <c r="J1313" s="110"/>
      <c r="P1313" s="3" t="str">
        <f>IF(基本情報登録!$D$10="","",IF(基本情報登録!$D$10=登録データ!D1313,1,0))</f>
        <v/>
      </c>
    </row>
    <row r="1314" spans="6:16" x14ac:dyDescent="0.15">
      <c r="F1314" s="110"/>
      <c r="G1314" s="110"/>
      <c r="H1314" s="110"/>
      <c r="I1314" s="110"/>
      <c r="J1314" s="110"/>
      <c r="P1314" s="3" t="str">
        <f>IF(基本情報登録!$D$10="","",IF(基本情報登録!$D$10=登録データ!D1314,1,0))</f>
        <v/>
      </c>
    </row>
    <row r="1315" spans="6:16" x14ac:dyDescent="0.15">
      <c r="F1315" s="110"/>
      <c r="G1315" s="110"/>
      <c r="H1315" s="110"/>
      <c r="I1315" s="110"/>
      <c r="J1315" s="110"/>
      <c r="P1315" s="3" t="str">
        <f>IF(基本情報登録!$D$10="","",IF(基本情報登録!$D$10=登録データ!D1315,1,0))</f>
        <v/>
      </c>
    </row>
    <row r="1316" spans="6:16" x14ac:dyDescent="0.15">
      <c r="F1316" s="110"/>
      <c r="G1316" s="110"/>
      <c r="H1316" s="110"/>
      <c r="I1316" s="110"/>
      <c r="J1316" s="110"/>
      <c r="P1316" s="3" t="str">
        <f>IF(基本情報登録!$D$10="","",IF(基本情報登録!$D$10=登録データ!D1316,1,0))</f>
        <v/>
      </c>
    </row>
    <row r="1317" spans="6:16" x14ac:dyDescent="0.15">
      <c r="F1317" s="110"/>
      <c r="G1317" s="110"/>
      <c r="H1317" s="110"/>
      <c r="I1317" s="110"/>
      <c r="J1317" s="110"/>
      <c r="P1317" s="3" t="str">
        <f>IF(基本情報登録!$D$10="","",IF(基本情報登録!$D$10=登録データ!D1317,1,0))</f>
        <v/>
      </c>
    </row>
    <row r="1318" spans="6:16" x14ac:dyDescent="0.15">
      <c r="F1318" s="110"/>
      <c r="G1318" s="110"/>
      <c r="H1318" s="110"/>
      <c r="I1318" s="110"/>
      <c r="J1318" s="110"/>
      <c r="P1318" s="3" t="str">
        <f>IF(基本情報登録!$D$10="","",IF(基本情報登録!$D$10=登録データ!D1318,1,0))</f>
        <v/>
      </c>
    </row>
    <row r="1319" spans="6:16" x14ac:dyDescent="0.15">
      <c r="F1319" s="110"/>
      <c r="G1319" s="110"/>
      <c r="H1319" s="110"/>
      <c r="I1319" s="110"/>
      <c r="J1319" s="110"/>
      <c r="P1319" s="3" t="str">
        <f>IF(基本情報登録!$D$10="","",IF(基本情報登録!$D$10=登録データ!D1319,1,0))</f>
        <v/>
      </c>
    </row>
    <row r="1320" spans="6:16" x14ac:dyDescent="0.15">
      <c r="F1320" s="110"/>
      <c r="G1320" s="110"/>
      <c r="H1320" s="110"/>
      <c r="I1320" s="110"/>
      <c r="J1320" s="110"/>
      <c r="P1320" s="3" t="str">
        <f>IF(基本情報登録!$D$10="","",IF(基本情報登録!$D$10=登録データ!D1320,1,0))</f>
        <v/>
      </c>
    </row>
    <row r="1321" spans="6:16" x14ac:dyDescent="0.15">
      <c r="F1321" s="110"/>
      <c r="G1321" s="110"/>
      <c r="H1321" s="110"/>
      <c r="I1321" s="110"/>
      <c r="J1321" s="110"/>
      <c r="P1321" s="3" t="str">
        <f>IF(基本情報登録!$D$10="","",IF(基本情報登録!$D$10=登録データ!D1321,1,0))</f>
        <v/>
      </c>
    </row>
    <row r="1322" spans="6:16" x14ac:dyDescent="0.15">
      <c r="F1322" s="110"/>
      <c r="G1322" s="110"/>
      <c r="H1322" s="110"/>
      <c r="I1322" s="110"/>
      <c r="J1322" s="110"/>
      <c r="P1322" s="3" t="str">
        <f>IF(基本情報登録!$D$10="","",IF(基本情報登録!$D$10=登録データ!D1322,1,0))</f>
        <v/>
      </c>
    </row>
    <row r="1323" spans="6:16" x14ac:dyDescent="0.15">
      <c r="F1323" s="110"/>
      <c r="G1323" s="110"/>
      <c r="H1323" s="110"/>
      <c r="I1323" s="110"/>
      <c r="J1323" s="110"/>
      <c r="P1323" s="3" t="str">
        <f>IF(基本情報登録!$D$10="","",IF(基本情報登録!$D$10=登録データ!D1323,1,0))</f>
        <v/>
      </c>
    </row>
    <row r="1324" spans="6:16" x14ac:dyDescent="0.15">
      <c r="F1324" s="110"/>
      <c r="G1324" s="110"/>
      <c r="H1324" s="110"/>
      <c r="I1324" s="110"/>
      <c r="J1324" s="110"/>
      <c r="P1324" s="3" t="str">
        <f>IF(基本情報登録!$D$10="","",IF(基本情報登録!$D$10=登録データ!D1324,1,0))</f>
        <v/>
      </c>
    </row>
    <row r="1325" spans="6:16" x14ac:dyDescent="0.15">
      <c r="F1325" s="110"/>
      <c r="G1325" s="110"/>
      <c r="H1325" s="110"/>
      <c r="I1325" s="110"/>
      <c r="J1325" s="110"/>
      <c r="P1325" s="3" t="str">
        <f>IF(基本情報登録!$D$10="","",IF(基本情報登録!$D$10=登録データ!D1325,1,0))</f>
        <v/>
      </c>
    </row>
    <row r="1326" spans="6:16" x14ac:dyDescent="0.15">
      <c r="F1326" s="110"/>
      <c r="G1326" s="110"/>
      <c r="H1326" s="110"/>
      <c r="I1326" s="110"/>
      <c r="J1326" s="110"/>
    </row>
    <row r="1327" spans="6:16" x14ac:dyDescent="0.15">
      <c r="F1327" s="110"/>
      <c r="G1327" s="110"/>
      <c r="H1327" s="110"/>
      <c r="I1327" s="110"/>
      <c r="J1327" s="110"/>
    </row>
    <row r="1328" spans="6:16" x14ac:dyDescent="0.15">
      <c r="F1328" s="110"/>
      <c r="G1328" s="110"/>
      <c r="H1328" s="110"/>
      <c r="I1328" s="110"/>
      <c r="J1328" s="110"/>
    </row>
    <row r="1329" spans="1:16" x14ac:dyDescent="0.15">
      <c r="F1329" s="110"/>
      <c r="G1329" s="110"/>
      <c r="H1329" s="110"/>
      <c r="I1329" s="110"/>
      <c r="J1329" s="110"/>
    </row>
    <row r="1330" spans="1:16" x14ac:dyDescent="0.15">
      <c r="F1330" s="110"/>
      <c r="G1330" s="110"/>
      <c r="H1330" s="110"/>
      <c r="I1330" s="110"/>
      <c r="J1330" s="110"/>
    </row>
    <row r="1331" spans="1:16" x14ac:dyDescent="0.15">
      <c r="F1331" s="110"/>
      <c r="G1331" s="110"/>
      <c r="H1331" s="110"/>
      <c r="I1331" s="110"/>
      <c r="J1331" s="110"/>
    </row>
    <row r="1332" spans="1:16" x14ac:dyDescent="0.15">
      <c r="F1332" s="110"/>
      <c r="G1332" s="110"/>
      <c r="H1332" s="110"/>
      <c r="I1332" s="110"/>
      <c r="J1332" s="110"/>
    </row>
    <row r="1333" spans="1:16" x14ac:dyDescent="0.15">
      <c r="F1333" s="110"/>
      <c r="G1333" s="110"/>
      <c r="H1333" s="110"/>
      <c r="I1333" s="110"/>
      <c r="J1333" s="110"/>
    </row>
    <row r="1334" spans="1:16" x14ac:dyDescent="0.15">
      <c r="F1334" s="110"/>
      <c r="G1334" s="110"/>
      <c r="H1334" s="110"/>
      <c r="I1334" s="110"/>
      <c r="J1334" s="110"/>
    </row>
    <row r="1335" spans="1:16" x14ac:dyDescent="0.15">
      <c r="F1335" s="110"/>
      <c r="G1335" s="110"/>
      <c r="H1335" s="110"/>
      <c r="I1335" s="110"/>
      <c r="J1335" s="110"/>
    </row>
    <row r="1336" spans="1:16" x14ac:dyDescent="0.15">
      <c r="F1336" s="110"/>
      <c r="G1336" s="110"/>
      <c r="H1336" s="110"/>
      <c r="I1336" s="110"/>
      <c r="J1336" s="110"/>
      <c r="P1336" s="3" t="str">
        <f>IF(基本情報登録!$D$10="","",IF(基本情報登録!$D$10=登録データ!D1336,1,0))</f>
        <v/>
      </c>
    </row>
    <row r="1337" spans="1:16" x14ac:dyDescent="0.15">
      <c r="F1337" s="110"/>
      <c r="G1337" s="110"/>
      <c r="H1337" s="110"/>
      <c r="I1337" s="110"/>
      <c r="J1337" s="110"/>
      <c r="P1337" s="3" t="str">
        <f>IF(基本情報登録!$D$10="","",IF(基本情報登録!$D$10=登録データ!D1337,1,0))</f>
        <v/>
      </c>
    </row>
    <row r="1338" spans="1:16" x14ac:dyDescent="0.15">
      <c r="A1338" s="108"/>
      <c r="B1338" s="109"/>
      <c r="C1338" s="109"/>
      <c r="D1338" s="109"/>
      <c r="E1338" s="109"/>
      <c r="F1338" s="110"/>
      <c r="G1338" s="110"/>
      <c r="H1338" s="110"/>
      <c r="I1338" s="110"/>
      <c r="J1338" s="110"/>
      <c r="P1338" s="3" t="str">
        <f>IF(基本情報登録!$D$10="","",IF(基本情報登録!$D$10=登録データ!D1338,1,0))</f>
        <v/>
      </c>
    </row>
    <row r="1339" spans="1:16" x14ac:dyDescent="0.15">
      <c r="A1339" s="108"/>
      <c r="B1339" s="109"/>
      <c r="C1339" s="109"/>
      <c r="D1339" s="109"/>
      <c r="E1339" s="109"/>
      <c r="F1339" s="110"/>
      <c r="G1339" s="110"/>
      <c r="H1339" s="110"/>
      <c r="I1339" s="110"/>
      <c r="J1339" s="110"/>
      <c r="P1339" s="3" t="str">
        <f>IF(基本情報登録!$D$10="","",IF(基本情報登録!$D$10=登録データ!D1339,1,0))</f>
        <v/>
      </c>
    </row>
    <row r="1340" spans="1:16" x14ac:dyDescent="0.15">
      <c r="F1340" s="110"/>
      <c r="G1340" s="110"/>
      <c r="H1340" s="110"/>
      <c r="I1340" s="110"/>
      <c r="J1340" s="110"/>
      <c r="P1340" s="3" t="str">
        <f>IF(基本情報登録!$D$10="","",IF(基本情報登録!$D$10=登録データ!D1340,1,0))</f>
        <v/>
      </c>
    </row>
    <row r="1341" spans="1:16" x14ac:dyDescent="0.15">
      <c r="F1341" s="110"/>
      <c r="G1341" s="110"/>
      <c r="H1341" s="110"/>
      <c r="I1341" s="110"/>
      <c r="J1341" s="110"/>
      <c r="P1341" s="3" t="str">
        <f>IF(基本情報登録!$D$10="","",IF(基本情報登録!$D$10=登録データ!D1341,1,0))</f>
        <v/>
      </c>
    </row>
    <row r="1342" spans="1:16" x14ac:dyDescent="0.15">
      <c r="F1342" s="110"/>
      <c r="G1342" s="110"/>
      <c r="H1342" s="110"/>
      <c r="I1342" s="110"/>
      <c r="J1342" s="110"/>
      <c r="P1342" s="3" t="str">
        <f>IF(基本情報登録!$D$10="","",IF(基本情報登録!$D$10=登録データ!D1342,1,0))</f>
        <v/>
      </c>
    </row>
    <row r="1343" spans="1:16" x14ac:dyDescent="0.15">
      <c r="F1343" s="110"/>
      <c r="G1343" s="110"/>
      <c r="H1343" s="110"/>
      <c r="I1343" s="110"/>
      <c r="J1343" s="110"/>
      <c r="P1343" s="3" t="str">
        <f>IF(基本情報登録!$D$10="","",IF(基本情報登録!$D$10=登録データ!D1343,1,0))</f>
        <v/>
      </c>
    </row>
    <row r="1344" spans="1:16" x14ac:dyDescent="0.15">
      <c r="F1344" s="110"/>
      <c r="G1344" s="110"/>
      <c r="H1344" s="110"/>
      <c r="I1344" s="110"/>
      <c r="J1344" s="110"/>
      <c r="P1344" s="3" t="str">
        <f>IF(基本情報登録!$D$10="","",IF(基本情報登録!$D$10=登録データ!D1344,1,0))</f>
        <v/>
      </c>
    </row>
    <row r="1345" spans="1:16" x14ac:dyDescent="0.15">
      <c r="F1345" s="110"/>
      <c r="G1345" s="110"/>
      <c r="H1345" s="110"/>
      <c r="I1345" s="110"/>
      <c r="J1345" s="110"/>
      <c r="P1345" s="3" t="str">
        <f>IF(基本情報登録!$D$10="","",IF(基本情報登録!$D$10=登録データ!D1345,1,0))</f>
        <v/>
      </c>
    </row>
    <row r="1346" spans="1:16" x14ac:dyDescent="0.15">
      <c r="F1346" s="110"/>
      <c r="G1346" s="110"/>
      <c r="H1346" s="110"/>
      <c r="I1346" s="110"/>
      <c r="J1346" s="110"/>
      <c r="P1346" s="3" t="str">
        <f>IF(基本情報登録!$D$10="","",IF(基本情報登録!$D$10=登録データ!D1346,1,0))</f>
        <v/>
      </c>
    </row>
    <row r="1347" spans="1:16" x14ac:dyDescent="0.15">
      <c r="F1347" s="110"/>
      <c r="G1347" s="110"/>
      <c r="H1347" s="110"/>
      <c r="I1347" s="110"/>
      <c r="J1347" s="110"/>
      <c r="P1347" s="3" t="str">
        <f>IF(基本情報登録!$D$10="","",IF(基本情報登録!$D$10=登録データ!D1347,1,0))</f>
        <v/>
      </c>
    </row>
    <row r="1348" spans="1:16" x14ac:dyDescent="0.15">
      <c r="F1348" s="110"/>
      <c r="G1348" s="110"/>
      <c r="H1348" s="110"/>
      <c r="I1348" s="110"/>
      <c r="J1348" s="110"/>
      <c r="P1348" s="3" t="str">
        <f>IF(基本情報登録!$D$10="","",IF(基本情報登録!$D$10=登録データ!D1348,1,0))</f>
        <v/>
      </c>
    </row>
    <row r="1349" spans="1:16" x14ac:dyDescent="0.15">
      <c r="F1349" s="110"/>
      <c r="G1349" s="110"/>
      <c r="H1349" s="110"/>
      <c r="I1349" s="110"/>
      <c r="J1349" s="110"/>
      <c r="P1349" s="3" t="str">
        <f>IF(基本情報登録!$D$10="","",IF(基本情報登録!$D$10=登録データ!D1349,1,0))</f>
        <v/>
      </c>
    </row>
    <row r="1350" spans="1:16" x14ac:dyDescent="0.15">
      <c r="F1350" s="110"/>
      <c r="G1350" s="110"/>
      <c r="H1350" s="110"/>
      <c r="I1350" s="110"/>
      <c r="J1350" s="110"/>
      <c r="P1350" s="3" t="str">
        <f>IF(基本情報登録!$D$10="","",IF(基本情報登録!$D$10=登録データ!D1350,1,0))</f>
        <v/>
      </c>
    </row>
    <row r="1351" spans="1:16" x14ac:dyDescent="0.15">
      <c r="A1351" s="108"/>
      <c r="B1351" s="109"/>
      <c r="C1351" s="109"/>
      <c r="D1351" s="109"/>
      <c r="E1351" s="109"/>
      <c r="F1351" s="112"/>
      <c r="G1351" s="112"/>
      <c r="H1351" s="112"/>
      <c r="I1351" s="112"/>
      <c r="J1351" s="112"/>
      <c r="P1351" s="3" t="str">
        <f>IF(基本情報登録!$D$10="","",IF(基本情報登録!$D$10=登録データ!D1351,1,0))</f>
        <v/>
      </c>
    </row>
    <row r="1352" spans="1:16" x14ac:dyDescent="0.15">
      <c r="A1352" s="108"/>
      <c r="B1352" s="109"/>
      <c r="C1352" s="109"/>
      <c r="D1352" s="109"/>
      <c r="E1352" s="109"/>
      <c r="F1352" s="112"/>
      <c r="G1352" s="112"/>
      <c r="H1352" s="112"/>
      <c r="I1352" s="112"/>
      <c r="J1352" s="112"/>
      <c r="P1352" s="3" t="str">
        <f>IF(基本情報登録!$D$10="","",IF(基本情報登録!$D$10=登録データ!D1352,1,0))</f>
        <v/>
      </c>
    </row>
    <row r="1353" spans="1:16" x14ac:dyDescent="0.15">
      <c r="A1353" s="108"/>
      <c r="B1353" s="109"/>
      <c r="C1353" s="109"/>
      <c r="D1353" s="109"/>
      <c r="E1353" s="109"/>
      <c r="F1353" s="112"/>
      <c r="G1353" s="112"/>
      <c r="H1353" s="112"/>
      <c r="I1353" s="112"/>
      <c r="J1353" s="112"/>
      <c r="P1353" s="3" t="str">
        <f>IF(基本情報登録!$D$10="","",IF(基本情報登録!$D$10=登録データ!D1353,1,0))</f>
        <v/>
      </c>
    </row>
    <row r="1354" spans="1:16" x14ac:dyDescent="0.15">
      <c r="A1354" s="108"/>
      <c r="B1354" s="109"/>
      <c r="C1354" s="109"/>
      <c r="D1354" s="109"/>
      <c r="E1354" s="109"/>
      <c r="F1354" s="112"/>
      <c r="G1354" s="112"/>
      <c r="H1354" s="112"/>
      <c r="I1354" s="112"/>
      <c r="J1354" s="112"/>
      <c r="P1354" s="3" t="str">
        <f>IF(基本情報登録!$D$10="","",IF(基本情報登録!$D$10=登録データ!D1354,1,0))</f>
        <v/>
      </c>
    </row>
    <row r="1355" spans="1:16" x14ac:dyDescent="0.15">
      <c r="A1355" s="108"/>
      <c r="B1355" s="109"/>
      <c r="C1355" s="109"/>
      <c r="D1355" s="109"/>
      <c r="E1355" s="109"/>
      <c r="F1355" s="112"/>
      <c r="G1355" s="112"/>
      <c r="H1355" s="112"/>
      <c r="I1355" s="112"/>
      <c r="J1355" s="112"/>
      <c r="P1355" s="3" t="str">
        <f>IF(基本情報登録!$D$10="","",IF(基本情報登録!$D$10=登録データ!D1355,1,0))</f>
        <v/>
      </c>
    </row>
    <row r="1356" spans="1:16" x14ac:dyDescent="0.15">
      <c r="A1356" s="108"/>
      <c r="B1356" s="109"/>
      <c r="C1356" s="109"/>
      <c r="D1356" s="109"/>
      <c r="E1356" s="109"/>
      <c r="F1356" s="112"/>
      <c r="G1356" s="112"/>
      <c r="H1356" s="112"/>
      <c r="I1356" s="112"/>
      <c r="J1356" s="112"/>
      <c r="P1356" s="3" t="str">
        <f>IF(基本情報登録!$D$10="","",IF(基本情報登録!$D$10=登録データ!D1356,1,0))</f>
        <v/>
      </c>
    </row>
    <row r="1357" spans="1:16" x14ac:dyDescent="0.15">
      <c r="A1357" s="108"/>
      <c r="B1357" s="109"/>
      <c r="C1357" s="109"/>
      <c r="D1357" s="109"/>
      <c r="E1357" s="109"/>
      <c r="F1357" s="112"/>
      <c r="G1357" s="112"/>
      <c r="H1357" s="112"/>
      <c r="I1357" s="112"/>
      <c r="J1357" s="112"/>
      <c r="P1357" s="3" t="str">
        <f>IF(基本情報登録!$D$10="","",IF(基本情報登録!$D$10=登録データ!D1357,1,0))</f>
        <v/>
      </c>
    </row>
    <row r="1358" spans="1:16" x14ac:dyDescent="0.15">
      <c r="A1358" s="108"/>
      <c r="B1358" s="109"/>
      <c r="C1358" s="109"/>
      <c r="D1358" s="109"/>
      <c r="E1358" s="109"/>
      <c r="F1358" s="112"/>
      <c r="G1358" s="112"/>
      <c r="H1358" s="112"/>
      <c r="I1358" s="112"/>
      <c r="J1358" s="112"/>
      <c r="P1358" s="3" t="str">
        <f>IF(基本情報登録!$D$10="","",IF(基本情報登録!$D$10=登録データ!D1358,1,0))</f>
        <v/>
      </c>
    </row>
    <row r="1359" spans="1:16" x14ac:dyDescent="0.15">
      <c r="A1359" s="108"/>
      <c r="B1359" s="109"/>
      <c r="C1359" s="109"/>
      <c r="D1359" s="109"/>
      <c r="E1359" s="109"/>
      <c r="F1359" s="112"/>
      <c r="G1359" s="112"/>
      <c r="H1359" s="112"/>
      <c r="I1359" s="112"/>
      <c r="J1359" s="112"/>
      <c r="P1359" s="3" t="str">
        <f>IF(基本情報登録!$D$10="","",IF(基本情報登録!$D$10=登録データ!D1359,1,0))</f>
        <v/>
      </c>
    </row>
    <row r="1360" spans="1:16" x14ac:dyDescent="0.15">
      <c r="A1360" s="108"/>
      <c r="B1360" s="109"/>
      <c r="C1360" s="109"/>
      <c r="D1360" s="109"/>
      <c r="E1360" s="109"/>
      <c r="F1360" s="112"/>
      <c r="G1360" s="112"/>
      <c r="H1360" s="112"/>
      <c r="I1360" s="112"/>
      <c r="J1360" s="112"/>
      <c r="P1360" s="3" t="str">
        <f>IF(基本情報登録!$D$10="","",IF(基本情報登録!$D$10=登録データ!D1360,1,0))</f>
        <v/>
      </c>
    </row>
    <row r="1361" spans="1:16" x14ac:dyDescent="0.15">
      <c r="A1361" s="108"/>
      <c r="B1361" s="109"/>
      <c r="C1361" s="109"/>
      <c r="D1361" s="109"/>
      <c r="E1361" s="109"/>
      <c r="F1361" s="112"/>
      <c r="G1361" s="112"/>
      <c r="H1361" s="112"/>
      <c r="I1361" s="112"/>
      <c r="J1361" s="112"/>
      <c r="P1361" s="3" t="str">
        <f>IF(基本情報登録!$D$10="","",IF(基本情報登録!$D$10=登録データ!D1361,1,0))</f>
        <v/>
      </c>
    </row>
    <row r="1362" spans="1:16" x14ac:dyDescent="0.15">
      <c r="A1362" s="108"/>
      <c r="B1362" s="109"/>
      <c r="C1362" s="109"/>
      <c r="D1362" s="109"/>
      <c r="E1362" s="109"/>
      <c r="F1362" s="112"/>
      <c r="G1362" s="112"/>
      <c r="H1362" s="112"/>
      <c r="I1362" s="112"/>
      <c r="J1362" s="112"/>
      <c r="P1362" s="3" t="str">
        <f>IF(基本情報登録!$D$10="","",IF(基本情報登録!$D$10=登録データ!D1362,1,0))</f>
        <v/>
      </c>
    </row>
    <row r="1363" spans="1:16" x14ac:dyDescent="0.15">
      <c r="A1363" s="108"/>
      <c r="B1363" s="109"/>
      <c r="C1363" s="109"/>
      <c r="D1363" s="109"/>
      <c r="E1363" s="109"/>
      <c r="F1363" s="112"/>
      <c r="G1363" s="112"/>
      <c r="H1363" s="112"/>
      <c r="I1363" s="112"/>
      <c r="J1363" s="112"/>
      <c r="P1363" s="3" t="str">
        <f>IF(基本情報登録!$D$10="","",IF(基本情報登録!$D$10=登録データ!D1363,1,0))</f>
        <v/>
      </c>
    </row>
    <row r="1364" spans="1:16" x14ac:dyDescent="0.15">
      <c r="A1364" s="108"/>
      <c r="B1364" s="109"/>
      <c r="C1364" s="109"/>
      <c r="D1364" s="109"/>
      <c r="E1364" s="109"/>
      <c r="F1364" s="112"/>
      <c r="G1364" s="112"/>
      <c r="H1364" s="112"/>
      <c r="I1364" s="112"/>
      <c r="J1364" s="112"/>
      <c r="P1364" s="3" t="str">
        <f>IF(基本情報登録!$D$10="","",IF(基本情報登録!$D$10=登録データ!D1364,1,0))</f>
        <v/>
      </c>
    </row>
    <row r="1365" spans="1:16" x14ac:dyDescent="0.15">
      <c r="A1365" s="108"/>
      <c r="B1365" s="109"/>
      <c r="C1365" s="109"/>
      <c r="D1365" s="109"/>
      <c r="E1365" s="109"/>
      <c r="F1365" s="112"/>
      <c r="G1365" s="112"/>
      <c r="H1365" s="112"/>
      <c r="I1365" s="112"/>
      <c r="J1365" s="112"/>
      <c r="P1365" s="3" t="str">
        <f>IF(基本情報登録!$D$10="","",IF(基本情報登録!$D$10=登録データ!D1365,1,0))</f>
        <v/>
      </c>
    </row>
    <row r="1366" spans="1:16" x14ac:dyDescent="0.15">
      <c r="A1366" s="108"/>
      <c r="B1366" s="109"/>
      <c r="C1366" s="109"/>
      <c r="D1366" s="109"/>
      <c r="E1366" s="109"/>
      <c r="F1366" s="112"/>
      <c r="G1366" s="112"/>
      <c r="H1366" s="112"/>
      <c r="I1366" s="112"/>
      <c r="J1366" s="112"/>
      <c r="P1366" s="3" t="str">
        <f>IF(基本情報登録!$D$10="","",IF(基本情報登録!$D$10=登録データ!D1366,1,0))</f>
        <v/>
      </c>
    </row>
    <row r="1367" spans="1:16" x14ac:dyDescent="0.15">
      <c r="A1367" s="108"/>
      <c r="B1367" s="109"/>
      <c r="C1367" s="109"/>
      <c r="D1367" s="109"/>
      <c r="E1367" s="109"/>
      <c r="F1367" s="112"/>
      <c r="G1367" s="112"/>
      <c r="H1367" s="112"/>
      <c r="I1367" s="112"/>
      <c r="J1367" s="112"/>
      <c r="P1367" s="3" t="str">
        <f>IF(基本情報登録!$D$10="","",IF(基本情報登録!$D$10=登録データ!D1367,1,0))</f>
        <v/>
      </c>
    </row>
    <row r="1368" spans="1:16" x14ac:dyDescent="0.15">
      <c r="A1368" s="108"/>
      <c r="B1368" s="109"/>
      <c r="C1368" s="109"/>
      <c r="D1368" s="109"/>
      <c r="E1368" s="109"/>
      <c r="F1368" s="112"/>
      <c r="G1368" s="112"/>
      <c r="H1368" s="112"/>
      <c r="I1368" s="112"/>
      <c r="J1368" s="112"/>
      <c r="P1368" s="3" t="str">
        <f>IF(基本情報登録!$D$10="","",IF(基本情報登録!$D$10=登録データ!D1368,1,0))</f>
        <v/>
      </c>
    </row>
    <row r="1369" spans="1:16" x14ac:dyDescent="0.15">
      <c r="A1369" s="108"/>
      <c r="B1369" s="109"/>
      <c r="C1369" s="109"/>
      <c r="D1369" s="109"/>
      <c r="E1369" s="109"/>
      <c r="F1369" s="112"/>
      <c r="G1369" s="112"/>
      <c r="H1369" s="112"/>
      <c r="I1369" s="112"/>
      <c r="J1369" s="112"/>
      <c r="P1369" s="3" t="str">
        <f>IF(基本情報登録!$D$10="","",IF(基本情報登録!$D$10=登録データ!D1369,1,0))</f>
        <v/>
      </c>
    </row>
    <row r="1370" spans="1:16" x14ac:dyDescent="0.15">
      <c r="A1370" s="108"/>
      <c r="B1370" s="109"/>
      <c r="C1370" s="109"/>
      <c r="D1370" s="109"/>
      <c r="E1370" s="109"/>
      <c r="F1370" s="112"/>
      <c r="G1370" s="112"/>
      <c r="H1370" s="112"/>
      <c r="I1370" s="112"/>
      <c r="J1370" s="112"/>
      <c r="P1370" s="3" t="str">
        <f>IF(基本情報登録!$D$10="","",IF(基本情報登録!$D$10=登録データ!D1370,1,0))</f>
        <v/>
      </c>
    </row>
    <row r="1371" spans="1:16" x14ac:dyDescent="0.15">
      <c r="A1371" s="108"/>
      <c r="B1371" s="109"/>
      <c r="C1371" s="109"/>
      <c r="D1371" s="109"/>
      <c r="E1371" s="109"/>
      <c r="F1371" s="112"/>
      <c r="G1371" s="112"/>
      <c r="H1371" s="112"/>
      <c r="I1371" s="112"/>
      <c r="J1371" s="112"/>
      <c r="P1371" s="3" t="str">
        <f>IF(基本情報登録!$D$10="","",IF(基本情報登録!$D$10=登録データ!D1371,1,0))</f>
        <v/>
      </c>
    </row>
    <row r="1372" spans="1:16" x14ac:dyDescent="0.15">
      <c r="A1372" s="108"/>
      <c r="B1372" s="109"/>
      <c r="C1372" s="109"/>
      <c r="D1372" s="109"/>
      <c r="E1372" s="109"/>
      <c r="F1372" s="112"/>
      <c r="G1372" s="112"/>
      <c r="H1372" s="112"/>
      <c r="I1372" s="112"/>
      <c r="J1372" s="112"/>
      <c r="P1372" s="3" t="str">
        <f>IF(基本情報登録!$D$10="","",IF(基本情報登録!$D$10=登録データ!D1372,1,0))</f>
        <v/>
      </c>
    </row>
    <row r="1373" spans="1:16" x14ac:dyDescent="0.15">
      <c r="A1373" s="108"/>
      <c r="B1373" s="109"/>
      <c r="C1373" s="109"/>
      <c r="D1373" s="109"/>
      <c r="E1373" s="109"/>
      <c r="F1373" s="112"/>
      <c r="G1373" s="112"/>
      <c r="H1373" s="112"/>
      <c r="I1373" s="112"/>
      <c r="J1373" s="112"/>
      <c r="P1373" s="3" t="str">
        <f>IF(基本情報登録!$D$10="","",IF(基本情報登録!$D$10=登録データ!D1373,1,0))</f>
        <v/>
      </c>
    </row>
    <row r="1374" spans="1:16" x14ac:dyDescent="0.15">
      <c r="A1374" s="108"/>
      <c r="B1374" s="109"/>
      <c r="C1374" s="109"/>
      <c r="D1374" s="109"/>
      <c r="E1374" s="109"/>
      <c r="F1374" s="112"/>
      <c r="G1374" s="112"/>
      <c r="H1374" s="112"/>
      <c r="I1374" s="112"/>
      <c r="J1374" s="112"/>
      <c r="P1374" s="3" t="str">
        <f>IF(基本情報登録!$D$10="","",IF(基本情報登録!$D$10=登録データ!D1374,1,0))</f>
        <v/>
      </c>
    </row>
    <row r="1375" spans="1:16" x14ac:dyDescent="0.15">
      <c r="A1375" s="108"/>
      <c r="B1375" s="109"/>
      <c r="C1375" s="109"/>
      <c r="D1375" s="109"/>
      <c r="E1375" s="109"/>
      <c r="F1375" s="112"/>
      <c r="G1375" s="112"/>
      <c r="H1375" s="112"/>
      <c r="I1375" s="112"/>
      <c r="J1375" s="112"/>
      <c r="P1375" s="3" t="str">
        <f>IF(基本情報登録!$D$10="","",IF(基本情報登録!$D$10=登録データ!D1375,1,0))</f>
        <v/>
      </c>
    </row>
    <row r="1376" spans="1:16" x14ac:dyDescent="0.15">
      <c r="A1376" s="108"/>
      <c r="B1376" s="109"/>
      <c r="C1376" s="109"/>
      <c r="D1376" s="109"/>
      <c r="E1376" s="109"/>
      <c r="F1376" s="112"/>
      <c r="G1376" s="112"/>
      <c r="H1376" s="112"/>
      <c r="I1376" s="112"/>
      <c r="J1376" s="112"/>
      <c r="P1376" s="3" t="str">
        <f>IF(基本情報登録!$D$10="","",IF(基本情報登録!$D$10=登録データ!D1376,1,0))</f>
        <v/>
      </c>
    </row>
    <row r="1377" spans="1:16" x14ac:dyDescent="0.15">
      <c r="A1377" s="108"/>
      <c r="B1377" s="109"/>
      <c r="C1377" s="109"/>
      <c r="D1377" s="109"/>
      <c r="E1377" s="109"/>
      <c r="F1377" s="112"/>
      <c r="G1377" s="112"/>
      <c r="H1377" s="112"/>
      <c r="I1377" s="112"/>
      <c r="J1377" s="112"/>
      <c r="P1377" s="3" t="str">
        <f>IF(基本情報登録!$D$10="","",IF(基本情報登録!$D$10=登録データ!D1377,1,0))</f>
        <v/>
      </c>
    </row>
    <row r="1378" spans="1:16" x14ac:dyDescent="0.15">
      <c r="A1378" s="108"/>
      <c r="B1378" s="109"/>
      <c r="C1378" s="109"/>
      <c r="D1378" s="109"/>
      <c r="E1378" s="109"/>
      <c r="F1378" s="112"/>
      <c r="G1378" s="112"/>
      <c r="H1378" s="112"/>
      <c r="I1378" s="112"/>
      <c r="J1378" s="112"/>
      <c r="P1378" s="3" t="str">
        <f>IF(基本情報登録!$D$10="","",IF(基本情報登録!$D$10=登録データ!D1378,1,0))</f>
        <v/>
      </c>
    </row>
    <row r="1379" spans="1:16" x14ac:dyDescent="0.15">
      <c r="A1379" s="108"/>
      <c r="B1379" s="109"/>
      <c r="C1379" s="109"/>
      <c r="D1379" s="109"/>
      <c r="E1379" s="109"/>
      <c r="F1379" s="112"/>
      <c r="G1379" s="112"/>
      <c r="H1379" s="112"/>
      <c r="I1379" s="112"/>
      <c r="J1379" s="112"/>
      <c r="P1379" s="3" t="str">
        <f>IF(基本情報登録!$D$10="","",IF(基本情報登録!$D$10=登録データ!D1379,1,0))</f>
        <v/>
      </c>
    </row>
    <row r="1380" spans="1:16" x14ac:dyDescent="0.15">
      <c r="A1380" s="108"/>
      <c r="B1380" s="109"/>
      <c r="C1380" s="109"/>
      <c r="D1380" s="109"/>
      <c r="E1380" s="109"/>
      <c r="F1380" s="112"/>
      <c r="G1380" s="112"/>
      <c r="H1380" s="112"/>
      <c r="I1380" s="112"/>
      <c r="J1380" s="112"/>
      <c r="P1380" s="3" t="str">
        <f>IF(基本情報登録!$D$10="","",IF(基本情報登録!$D$10=登録データ!D1380,1,0))</f>
        <v/>
      </c>
    </row>
    <row r="1381" spans="1:16" x14ac:dyDescent="0.15">
      <c r="A1381" s="108"/>
      <c r="B1381" s="109"/>
      <c r="C1381" s="109"/>
      <c r="D1381" s="109"/>
      <c r="E1381" s="109"/>
      <c r="F1381" s="112"/>
      <c r="G1381" s="112"/>
      <c r="H1381" s="112"/>
      <c r="I1381" s="112"/>
      <c r="J1381" s="112"/>
      <c r="P1381" s="3" t="str">
        <f>IF(基本情報登録!$D$10="","",IF(基本情報登録!$D$10=登録データ!D1381,1,0))</f>
        <v/>
      </c>
    </row>
    <row r="1382" spans="1:16" x14ac:dyDescent="0.15">
      <c r="A1382" s="108"/>
      <c r="B1382" s="109"/>
      <c r="C1382" s="109"/>
      <c r="D1382" s="109"/>
      <c r="E1382" s="109"/>
      <c r="F1382" s="112"/>
      <c r="G1382" s="112"/>
      <c r="H1382" s="112"/>
      <c r="I1382" s="112"/>
      <c r="J1382" s="112"/>
      <c r="P1382" s="3" t="str">
        <f>IF(基本情報登録!$D$10="","",IF(基本情報登録!$D$10=登録データ!D1382,1,0))</f>
        <v/>
      </c>
    </row>
    <row r="1383" spans="1:16" x14ac:dyDescent="0.15">
      <c r="A1383" s="108"/>
      <c r="B1383" s="109"/>
      <c r="C1383" s="109"/>
      <c r="D1383" s="109"/>
      <c r="E1383" s="109"/>
      <c r="F1383" s="112"/>
      <c r="G1383" s="112"/>
      <c r="H1383" s="112"/>
      <c r="I1383" s="112"/>
      <c r="J1383" s="112"/>
      <c r="P1383" s="3" t="str">
        <f>IF(基本情報登録!$D$10="","",IF(基本情報登録!$D$10=登録データ!D1383,1,0))</f>
        <v/>
      </c>
    </row>
    <row r="1384" spans="1:16" x14ac:dyDescent="0.15">
      <c r="A1384" s="108"/>
      <c r="B1384" s="109"/>
      <c r="C1384" s="109"/>
      <c r="D1384" s="109"/>
      <c r="E1384" s="109"/>
      <c r="F1384" s="112"/>
      <c r="G1384" s="112"/>
      <c r="H1384" s="112"/>
      <c r="I1384" s="112"/>
      <c r="J1384" s="112"/>
      <c r="P1384" s="3" t="str">
        <f>IF(基本情報登録!$D$10="","",IF(基本情報登録!$D$10=登録データ!D1384,1,0))</f>
        <v/>
      </c>
    </row>
    <row r="1385" spans="1:16" x14ac:dyDescent="0.15">
      <c r="A1385" s="108"/>
      <c r="B1385" s="109"/>
      <c r="C1385" s="109"/>
      <c r="D1385" s="109"/>
      <c r="E1385" s="109"/>
      <c r="F1385" s="112"/>
      <c r="G1385" s="112"/>
      <c r="H1385" s="112"/>
      <c r="I1385" s="112"/>
      <c r="J1385" s="112"/>
      <c r="P1385" s="3" t="str">
        <f>IF(基本情報登録!$D$10="","",IF(基本情報登録!$D$10=登録データ!D1385,1,0))</f>
        <v/>
      </c>
    </row>
    <row r="1386" spans="1:16" x14ac:dyDescent="0.15">
      <c r="A1386" s="108"/>
      <c r="B1386" s="109"/>
      <c r="C1386" s="109"/>
      <c r="D1386" s="109"/>
      <c r="E1386" s="109"/>
      <c r="F1386" s="112"/>
      <c r="G1386" s="112"/>
      <c r="H1386" s="112"/>
      <c r="I1386" s="112"/>
      <c r="J1386" s="112"/>
      <c r="P1386" s="3" t="str">
        <f>IF(基本情報登録!$D$10="","",IF(基本情報登録!$D$10=登録データ!D1386,1,0))</f>
        <v/>
      </c>
    </row>
    <row r="1387" spans="1:16" x14ac:dyDescent="0.15">
      <c r="A1387" s="108"/>
      <c r="B1387" s="109"/>
      <c r="C1387" s="109"/>
      <c r="D1387" s="109"/>
      <c r="E1387" s="109"/>
      <c r="F1387" s="112"/>
      <c r="G1387" s="112"/>
      <c r="H1387" s="112"/>
      <c r="I1387" s="112"/>
      <c r="J1387" s="112"/>
      <c r="P1387" s="3" t="str">
        <f>IF(基本情報登録!$D$10="","",IF(基本情報登録!$D$10=登録データ!D1387,1,0))</f>
        <v/>
      </c>
    </row>
    <row r="1388" spans="1:16" x14ac:dyDescent="0.15">
      <c r="A1388" s="108"/>
      <c r="B1388" s="109"/>
      <c r="C1388" s="109"/>
      <c r="D1388" s="109"/>
      <c r="E1388" s="109"/>
      <c r="F1388" s="112"/>
      <c r="G1388" s="112"/>
      <c r="H1388" s="112"/>
      <c r="I1388" s="112"/>
      <c r="J1388" s="112"/>
      <c r="P1388" s="3" t="str">
        <f>IF(基本情報登録!$D$10="","",IF(基本情報登録!$D$10=登録データ!D1388,1,0))</f>
        <v/>
      </c>
    </row>
    <row r="1389" spans="1:16" x14ac:dyDescent="0.15">
      <c r="A1389" s="108"/>
      <c r="B1389" s="109"/>
      <c r="C1389" s="109"/>
      <c r="D1389" s="109"/>
      <c r="E1389" s="109"/>
      <c r="F1389" s="112"/>
      <c r="G1389" s="112"/>
      <c r="H1389" s="112"/>
      <c r="I1389" s="112"/>
      <c r="J1389" s="112"/>
      <c r="P1389" s="3" t="str">
        <f>IF(基本情報登録!$D$10="","",IF(基本情報登録!$D$10=登録データ!D1389,1,0))</f>
        <v/>
      </c>
    </row>
    <row r="1390" spans="1:16" x14ac:dyDescent="0.15">
      <c r="A1390" s="108"/>
      <c r="B1390" s="109"/>
      <c r="C1390" s="109"/>
      <c r="D1390" s="109"/>
      <c r="E1390" s="109"/>
      <c r="F1390" s="112"/>
      <c r="G1390" s="112"/>
      <c r="H1390" s="112"/>
      <c r="I1390" s="112"/>
      <c r="J1390" s="112"/>
      <c r="P1390" s="3" t="str">
        <f>IF(基本情報登録!$D$10="","",IF(基本情報登録!$D$10=登録データ!D1390,1,0))</f>
        <v/>
      </c>
    </row>
    <row r="1391" spans="1:16" x14ac:dyDescent="0.15">
      <c r="A1391" s="108"/>
      <c r="B1391" s="109"/>
      <c r="C1391" s="109"/>
      <c r="D1391" s="109"/>
      <c r="E1391" s="109"/>
      <c r="F1391" s="112"/>
      <c r="G1391" s="112"/>
      <c r="H1391" s="112"/>
      <c r="I1391" s="112"/>
      <c r="J1391" s="112"/>
      <c r="P1391" s="3" t="str">
        <f>IF(基本情報登録!$D$10="","",IF(基本情報登録!$D$10=登録データ!D1391,1,0))</f>
        <v/>
      </c>
    </row>
    <row r="1392" spans="1:16" x14ac:dyDescent="0.15">
      <c r="A1392" s="108"/>
      <c r="B1392" s="109"/>
      <c r="C1392" s="109"/>
      <c r="D1392" s="109"/>
      <c r="E1392" s="109"/>
      <c r="F1392" s="112"/>
      <c r="G1392" s="112"/>
      <c r="H1392" s="112"/>
      <c r="I1392" s="112"/>
      <c r="J1392" s="112"/>
      <c r="P1392" s="3" t="str">
        <f>IF(基本情報登録!$D$10="","",IF(基本情報登録!$D$10=登録データ!D1392,1,0))</f>
        <v/>
      </c>
    </row>
    <row r="1393" spans="1:16" x14ac:dyDescent="0.15">
      <c r="A1393" s="108"/>
      <c r="B1393" s="109"/>
      <c r="C1393" s="109"/>
      <c r="D1393" s="109"/>
      <c r="E1393" s="109"/>
      <c r="F1393" s="112"/>
      <c r="G1393" s="112"/>
      <c r="H1393" s="112"/>
      <c r="I1393" s="112"/>
      <c r="J1393" s="112"/>
      <c r="P1393" s="3" t="str">
        <f>IF(基本情報登録!$D$10="","",IF(基本情報登録!$D$10=登録データ!D1393,1,0))</f>
        <v/>
      </c>
    </row>
    <row r="1394" spans="1:16" x14ac:dyDescent="0.15">
      <c r="A1394" s="108"/>
      <c r="B1394" s="109"/>
      <c r="C1394" s="109"/>
      <c r="D1394" s="109"/>
      <c r="E1394" s="109"/>
      <c r="F1394" s="112"/>
      <c r="G1394" s="112"/>
      <c r="H1394" s="112"/>
      <c r="I1394" s="112"/>
      <c r="J1394" s="112"/>
      <c r="P1394" s="3" t="str">
        <f>IF(基本情報登録!$D$10="","",IF(基本情報登録!$D$10=登録データ!D1394,1,0))</f>
        <v/>
      </c>
    </row>
    <row r="1395" spans="1:16" x14ac:dyDescent="0.15">
      <c r="A1395" s="108"/>
      <c r="B1395" s="109"/>
      <c r="C1395" s="109"/>
      <c r="D1395" s="109"/>
      <c r="E1395" s="109"/>
      <c r="F1395" s="112"/>
      <c r="G1395" s="112"/>
      <c r="H1395" s="112"/>
      <c r="I1395" s="112"/>
      <c r="J1395" s="112"/>
      <c r="P1395" s="3" t="str">
        <f>IF(基本情報登録!$D$10="","",IF(基本情報登録!$D$10=登録データ!D1395,1,0))</f>
        <v/>
      </c>
    </row>
    <row r="1396" spans="1:16" x14ac:dyDescent="0.15">
      <c r="A1396" s="108"/>
      <c r="B1396" s="109"/>
      <c r="C1396" s="109"/>
      <c r="D1396" s="109"/>
      <c r="E1396" s="109"/>
      <c r="F1396" s="112"/>
      <c r="G1396" s="112"/>
      <c r="H1396" s="112"/>
      <c r="I1396" s="112"/>
      <c r="J1396" s="112"/>
      <c r="P1396" s="3" t="str">
        <f>IF(基本情報登録!$D$10="","",IF(基本情報登録!$D$10=登録データ!D1396,1,0))</f>
        <v/>
      </c>
    </row>
    <row r="1397" spans="1:16" x14ac:dyDescent="0.15">
      <c r="A1397" s="108"/>
      <c r="B1397" s="109"/>
      <c r="C1397" s="109"/>
      <c r="D1397" s="109"/>
      <c r="E1397" s="109"/>
      <c r="F1397" s="112"/>
      <c r="G1397" s="112"/>
      <c r="H1397" s="112"/>
      <c r="I1397" s="112"/>
      <c r="J1397" s="112"/>
      <c r="P1397" s="3" t="str">
        <f>IF(基本情報登録!$D$10="","",IF(基本情報登録!$D$10=登録データ!D1397,1,0))</f>
        <v/>
      </c>
    </row>
    <row r="1398" spans="1:16" x14ac:dyDescent="0.15">
      <c r="A1398" s="108"/>
      <c r="B1398" s="109"/>
      <c r="C1398" s="109"/>
      <c r="D1398" s="109"/>
      <c r="E1398" s="109"/>
      <c r="F1398" s="112"/>
      <c r="G1398" s="112"/>
      <c r="H1398" s="112"/>
      <c r="I1398" s="112"/>
      <c r="J1398" s="112"/>
      <c r="P1398" s="3" t="str">
        <f>IF(基本情報登録!$D$10="","",IF(基本情報登録!$D$10=登録データ!D1398,1,0))</f>
        <v/>
      </c>
    </row>
    <row r="1399" spans="1:16" x14ac:dyDescent="0.15">
      <c r="A1399" s="108"/>
      <c r="B1399" s="109"/>
      <c r="C1399" s="109"/>
      <c r="D1399" s="109"/>
      <c r="E1399" s="109"/>
      <c r="F1399" s="112"/>
      <c r="G1399" s="112"/>
      <c r="H1399" s="112"/>
      <c r="I1399" s="112"/>
      <c r="J1399" s="112"/>
      <c r="P1399" s="3" t="str">
        <f>IF(基本情報登録!$D$10="","",IF(基本情報登録!$D$10=登録データ!D1399,1,0))</f>
        <v/>
      </c>
    </row>
    <row r="1400" spans="1:16" x14ac:dyDescent="0.15">
      <c r="A1400" s="108"/>
      <c r="B1400" s="109"/>
      <c r="C1400" s="109"/>
      <c r="D1400" s="109"/>
      <c r="E1400" s="109"/>
      <c r="F1400" s="112"/>
      <c r="G1400" s="112"/>
      <c r="H1400" s="112"/>
      <c r="I1400" s="112"/>
      <c r="J1400" s="112"/>
      <c r="P1400" s="3" t="str">
        <f>IF(基本情報登録!$D$10="","",IF(基本情報登録!$D$10=登録データ!D1400,1,0))</f>
        <v/>
      </c>
    </row>
    <row r="1401" spans="1:16" x14ac:dyDescent="0.15">
      <c r="A1401" s="108"/>
      <c r="B1401" s="109"/>
      <c r="C1401" s="109"/>
      <c r="D1401" s="109"/>
      <c r="E1401" s="109"/>
      <c r="F1401" s="112"/>
      <c r="G1401" s="112"/>
      <c r="H1401" s="112"/>
      <c r="I1401" s="112"/>
      <c r="J1401" s="112"/>
      <c r="P1401" s="3" t="str">
        <f>IF(基本情報登録!$D$10="","",IF(基本情報登録!$D$10=登録データ!D1401,1,0))</f>
        <v/>
      </c>
    </row>
    <row r="1402" spans="1:16" x14ac:dyDescent="0.15">
      <c r="A1402" s="108"/>
      <c r="B1402" s="109"/>
      <c r="C1402" s="109"/>
      <c r="D1402" s="109"/>
      <c r="E1402" s="109"/>
      <c r="F1402" s="112"/>
      <c r="G1402" s="112"/>
      <c r="H1402" s="112"/>
      <c r="I1402" s="112"/>
      <c r="J1402" s="112"/>
      <c r="P1402" s="3" t="str">
        <f>IF(基本情報登録!$D$10="","",IF(基本情報登録!$D$10=登録データ!D1402,1,0))</f>
        <v/>
      </c>
    </row>
    <row r="1403" spans="1:16" x14ac:dyDescent="0.15">
      <c r="A1403" s="108"/>
      <c r="B1403" s="109"/>
      <c r="C1403" s="109"/>
      <c r="D1403" s="109"/>
      <c r="E1403" s="109"/>
      <c r="F1403" s="112"/>
      <c r="G1403" s="112"/>
      <c r="H1403" s="112"/>
      <c r="I1403" s="112"/>
      <c r="J1403" s="112"/>
      <c r="P1403" s="3" t="str">
        <f>IF(基本情報登録!$D$10="","",IF(基本情報登録!$D$10=登録データ!D1403,1,0))</f>
        <v/>
      </c>
    </row>
    <row r="1404" spans="1:16" x14ac:dyDescent="0.15">
      <c r="A1404" s="108"/>
      <c r="B1404" s="109"/>
      <c r="C1404" s="109"/>
      <c r="D1404" s="109"/>
      <c r="E1404" s="109"/>
      <c r="F1404" s="112"/>
      <c r="G1404" s="112"/>
      <c r="H1404" s="112"/>
      <c r="I1404" s="112"/>
      <c r="J1404" s="112"/>
      <c r="P1404" s="3" t="str">
        <f>IF(基本情報登録!$D$10="","",IF(基本情報登録!$D$10=登録データ!D1404,1,0))</f>
        <v/>
      </c>
    </row>
    <row r="1405" spans="1:16" x14ac:dyDescent="0.15">
      <c r="A1405" s="108"/>
      <c r="B1405" s="109"/>
      <c r="C1405" s="109"/>
      <c r="D1405" s="109"/>
      <c r="E1405" s="109"/>
      <c r="F1405" s="112"/>
      <c r="G1405" s="112"/>
      <c r="H1405" s="112"/>
      <c r="I1405" s="112"/>
      <c r="J1405" s="112"/>
      <c r="P1405" s="3" t="str">
        <f>IF(基本情報登録!$D$10="","",IF(基本情報登録!$D$10=登録データ!D1405,1,0))</f>
        <v/>
      </c>
    </row>
    <row r="1406" spans="1:16" x14ac:dyDescent="0.15">
      <c r="A1406" s="108"/>
      <c r="B1406" s="109"/>
      <c r="C1406" s="109"/>
      <c r="D1406" s="109"/>
      <c r="E1406" s="109"/>
      <c r="F1406" s="112"/>
      <c r="G1406" s="112"/>
      <c r="H1406" s="112"/>
      <c r="I1406" s="112"/>
      <c r="J1406" s="112"/>
      <c r="P1406" s="3" t="str">
        <f>IF(基本情報登録!$D$10="","",IF(基本情報登録!$D$10=登録データ!D1406,1,0))</f>
        <v/>
      </c>
    </row>
    <row r="1407" spans="1:16" x14ac:dyDescent="0.15">
      <c r="A1407" s="108"/>
      <c r="B1407" s="109"/>
      <c r="C1407" s="109"/>
      <c r="D1407" s="109"/>
      <c r="E1407" s="109"/>
      <c r="F1407" s="112"/>
      <c r="G1407" s="112"/>
      <c r="H1407" s="112"/>
      <c r="I1407" s="112"/>
      <c r="J1407" s="112"/>
      <c r="P1407" s="3" t="str">
        <f>IF(基本情報登録!$D$10="","",IF(基本情報登録!$D$10=登録データ!D1407,1,0))</f>
        <v/>
      </c>
    </row>
    <row r="1408" spans="1:16" x14ac:dyDescent="0.15">
      <c r="A1408" s="108"/>
      <c r="B1408" s="109"/>
      <c r="C1408" s="109"/>
      <c r="D1408" s="109"/>
      <c r="E1408" s="109"/>
      <c r="F1408" s="112"/>
      <c r="G1408" s="112"/>
      <c r="H1408" s="112"/>
      <c r="I1408" s="112"/>
      <c r="J1408" s="112"/>
      <c r="P1408" s="3" t="str">
        <f>IF(基本情報登録!$D$10="","",IF(基本情報登録!$D$10=登録データ!D1408,1,0))</f>
        <v/>
      </c>
    </row>
    <row r="1409" spans="1:16" x14ac:dyDescent="0.15">
      <c r="A1409" s="108"/>
      <c r="B1409" s="109"/>
      <c r="C1409" s="109"/>
      <c r="D1409" s="109"/>
      <c r="E1409" s="109"/>
      <c r="F1409" s="112"/>
      <c r="G1409" s="112"/>
      <c r="H1409" s="112"/>
      <c r="I1409" s="112"/>
      <c r="J1409" s="112"/>
      <c r="P1409" s="3" t="str">
        <f>IF(基本情報登録!$D$10="","",IF(基本情報登録!$D$10=登録データ!D1409,1,0))</f>
        <v/>
      </c>
    </row>
    <row r="1410" spans="1:16" x14ac:dyDescent="0.15">
      <c r="A1410" s="108"/>
      <c r="B1410" s="109"/>
      <c r="C1410" s="109"/>
      <c r="D1410" s="109"/>
      <c r="E1410" s="109"/>
      <c r="F1410" s="112"/>
      <c r="G1410" s="112"/>
      <c r="H1410" s="112"/>
      <c r="I1410" s="112"/>
      <c r="J1410" s="112"/>
      <c r="P1410" s="3" t="str">
        <f>IF(基本情報登録!$D$10="","",IF(基本情報登録!$D$10=登録データ!D1410,1,0))</f>
        <v/>
      </c>
    </row>
    <row r="1411" spans="1:16" x14ac:dyDescent="0.15">
      <c r="A1411" s="108"/>
      <c r="B1411" s="109"/>
      <c r="C1411" s="109"/>
      <c r="D1411" s="109"/>
      <c r="E1411" s="109"/>
      <c r="F1411" s="112"/>
      <c r="G1411" s="112"/>
      <c r="H1411" s="112"/>
      <c r="I1411" s="112"/>
      <c r="J1411" s="112"/>
      <c r="P1411" s="3" t="str">
        <f>IF(基本情報登録!$D$10="","",IF(基本情報登録!$D$10=登録データ!D1411,1,0))</f>
        <v/>
      </c>
    </row>
    <row r="1412" spans="1:16" x14ac:dyDescent="0.15">
      <c r="A1412" s="108"/>
      <c r="B1412" s="109"/>
      <c r="C1412" s="109"/>
      <c r="D1412" s="109"/>
      <c r="E1412" s="109"/>
      <c r="F1412" s="112"/>
      <c r="G1412" s="112"/>
      <c r="H1412" s="112"/>
      <c r="I1412" s="112"/>
      <c r="J1412" s="112"/>
      <c r="P1412" s="3" t="str">
        <f>IF(基本情報登録!$D$10="","",IF(基本情報登録!$D$10=登録データ!D1412,1,0))</f>
        <v/>
      </c>
    </row>
    <row r="1413" spans="1:16" x14ac:dyDescent="0.15">
      <c r="A1413" s="108"/>
      <c r="B1413" s="109"/>
      <c r="C1413" s="109"/>
      <c r="D1413" s="109"/>
      <c r="E1413" s="109"/>
      <c r="F1413" s="112"/>
      <c r="G1413" s="112"/>
      <c r="H1413" s="112"/>
      <c r="I1413" s="112"/>
      <c r="J1413" s="112"/>
      <c r="P1413" s="3" t="str">
        <f>IF(基本情報登録!$D$10="","",IF(基本情報登録!$D$10=登録データ!D1413,1,0))</f>
        <v/>
      </c>
    </row>
    <row r="1414" spans="1:16" x14ac:dyDescent="0.15">
      <c r="A1414" s="108"/>
      <c r="B1414" s="109"/>
      <c r="C1414" s="109"/>
      <c r="D1414" s="109"/>
      <c r="E1414" s="109"/>
      <c r="F1414" s="112"/>
      <c r="G1414" s="112"/>
      <c r="H1414" s="112"/>
      <c r="I1414" s="112"/>
      <c r="J1414" s="112"/>
      <c r="P1414" s="3" t="str">
        <f>IF(基本情報登録!$D$10="","",IF(基本情報登録!$D$10=登録データ!D1414,1,0))</f>
        <v/>
      </c>
    </row>
    <row r="1415" spans="1:16" x14ac:dyDescent="0.15">
      <c r="A1415" s="108"/>
      <c r="B1415" s="109"/>
      <c r="C1415" s="109"/>
      <c r="D1415" s="109"/>
      <c r="E1415" s="109"/>
      <c r="F1415" s="112"/>
      <c r="G1415" s="112"/>
      <c r="H1415" s="112"/>
      <c r="I1415" s="112"/>
      <c r="J1415" s="112"/>
      <c r="P1415" s="3" t="str">
        <f>IF(基本情報登録!$D$10="","",IF(基本情報登録!$D$10=登録データ!D1415,1,0))</f>
        <v/>
      </c>
    </row>
    <row r="1416" spans="1:16" x14ac:dyDescent="0.15">
      <c r="A1416" s="108"/>
      <c r="B1416" s="109"/>
      <c r="C1416" s="109"/>
      <c r="D1416" s="109"/>
      <c r="E1416" s="109"/>
      <c r="F1416" s="112"/>
      <c r="G1416" s="112"/>
      <c r="H1416" s="112"/>
      <c r="I1416" s="112"/>
      <c r="J1416" s="112"/>
      <c r="P1416" s="3" t="str">
        <f>IF(基本情報登録!$D$10="","",IF(基本情報登録!$D$10=登録データ!D1416,1,0))</f>
        <v/>
      </c>
    </row>
    <row r="1417" spans="1:16" x14ac:dyDescent="0.15">
      <c r="A1417" s="108"/>
      <c r="B1417" s="109"/>
      <c r="C1417" s="109"/>
      <c r="D1417" s="109"/>
      <c r="E1417" s="109"/>
      <c r="F1417" s="112"/>
      <c r="G1417" s="112"/>
      <c r="H1417" s="112"/>
      <c r="I1417" s="112"/>
      <c r="J1417" s="112"/>
      <c r="P1417" s="3" t="str">
        <f>IF(基本情報登録!$D$10="","",IF(基本情報登録!$D$10=登録データ!D1417,1,0))</f>
        <v/>
      </c>
    </row>
    <row r="1418" spans="1:16" x14ac:dyDescent="0.15">
      <c r="A1418" s="108"/>
      <c r="B1418" s="109"/>
      <c r="C1418" s="109"/>
      <c r="D1418" s="109"/>
      <c r="E1418" s="109"/>
      <c r="F1418" s="112"/>
      <c r="G1418" s="112"/>
      <c r="H1418" s="112"/>
      <c r="I1418" s="112"/>
      <c r="J1418" s="112"/>
      <c r="P1418" s="3" t="str">
        <f>IF(基本情報登録!$D$10="","",IF(基本情報登録!$D$10=登録データ!D1418,1,0))</f>
        <v/>
      </c>
    </row>
    <row r="1419" spans="1:16" x14ac:dyDescent="0.15">
      <c r="A1419" s="108"/>
      <c r="B1419" s="109"/>
      <c r="C1419" s="109"/>
      <c r="D1419" s="109"/>
      <c r="E1419" s="109"/>
      <c r="F1419" s="112"/>
      <c r="G1419" s="112"/>
      <c r="H1419" s="112"/>
      <c r="I1419" s="112"/>
      <c r="J1419" s="112"/>
      <c r="P1419" s="3" t="str">
        <f>IF(基本情報登録!$D$10="","",IF(基本情報登録!$D$10=登録データ!D1419,1,0))</f>
        <v/>
      </c>
    </row>
    <row r="1420" spans="1:16" x14ac:dyDescent="0.15">
      <c r="A1420" s="108"/>
      <c r="B1420" s="109"/>
      <c r="C1420" s="109"/>
      <c r="D1420" s="109"/>
      <c r="E1420" s="109"/>
      <c r="F1420" s="112"/>
      <c r="G1420" s="112"/>
      <c r="H1420" s="112"/>
      <c r="I1420" s="112"/>
      <c r="J1420" s="112"/>
      <c r="P1420" s="3" t="str">
        <f>IF(基本情報登録!$D$10="","",IF(基本情報登録!$D$10=登録データ!D1420,1,0))</f>
        <v/>
      </c>
    </row>
    <row r="1421" spans="1:16" x14ac:dyDescent="0.15">
      <c r="A1421" s="108"/>
      <c r="B1421" s="109"/>
      <c r="C1421" s="109"/>
      <c r="D1421" s="109"/>
      <c r="E1421" s="109"/>
      <c r="F1421" s="112"/>
      <c r="G1421" s="112"/>
      <c r="H1421" s="112"/>
      <c r="I1421" s="112"/>
      <c r="J1421" s="112"/>
      <c r="P1421" s="3" t="str">
        <f>IF(基本情報登録!$D$10="","",IF(基本情報登録!$D$10=登録データ!D1421,1,0))</f>
        <v/>
      </c>
    </row>
    <row r="1422" spans="1:16" x14ac:dyDescent="0.15">
      <c r="A1422" s="108"/>
      <c r="B1422" s="109"/>
      <c r="C1422" s="109"/>
      <c r="D1422" s="109"/>
      <c r="E1422" s="109"/>
      <c r="F1422" s="112"/>
      <c r="G1422" s="112"/>
      <c r="H1422" s="112"/>
      <c r="I1422" s="112"/>
      <c r="J1422" s="112"/>
      <c r="P1422" s="3" t="str">
        <f>IF(基本情報登録!$D$10="","",IF(基本情報登録!$D$10=登録データ!D1422,1,0))</f>
        <v/>
      </c>
    </row>
    <row r="1423" spans="1:16" x14ac:dyDescent="0.15">
      <c r="A1423" s="108"/>
      <c r="B1423" s="109"/>
      <c r="C1423" s="109"/>
      <c r="D1423" s="109"/>
      <c r="E1423" s="109"/>
      <c r="F1423" s="112"/>
      <c r="G1423" s="112"/>
      <c r="H1423" s="112"/>
      <c r="I1423" s="112"/>
      <c r="J1423" s="112"/>
      <c r="P1423" s="3" t="str">
        <f>IF(基本情報登録!$D$10="","",IF(基本情報登録!$D$10=登録データ!D1423,1,0))</f>
        <v/>
      </c>
    </row>
    <row r="1424" spans="1:16" x14ac:dyDescent="0.15">
      <c r="A1424" s="108"/>
      <c r="B1424" s="109"/>
      <c r="C1424" s="109"/>
      <c r="D1424" s="109"/>
      <c r="E1424" s="109"/>
      <c r="F1424" s="112"/>
      <c r="G1424" s="112"/>
      <c r="H1424" s="112"/>
      <c r="I1424" s="112"/>
      <c r="J1424" s="112"/>
      <c r="P1424" s="3" t="str">
        <f>IF(基本情報登録!$D$10="","",IF(基本情報登録!$D$10=登録データ!D1424,1,0))</f>
        <v/>
      </c>
    </row>
    <row r="1425" spans="1:16" x14ac:dyDescent="0.15">
      <c r="A1425" s="108"/>
      <c r="B1425" s="109"/>
      <c r="C1425" s="109"/>
      <c r="D1425" s="109"/>
      <c r="E1425" s="109"/>
      <c r="F1425" s="112"/>
      <c r="G1425" s="112"/>
      <c r="H1425" s="112"/>
      <c r="I1425" s="112"/>
      <c r="J1425" s="112"/>
      <c r="P1425" s="3" t="str">
        <f>IF(基本情報登録!$D$10="","",IF(基本情報登録!$D$10=登録データ!D1425,1,0))</f>
        <v/>
      </c>
    </row>
    <row r="1426" spans="1:16" x14ac:dyDescent="0.15">
      <c r="A1426" s="108"/>
      <c r="B1426" s="109"/>
      <c r="C1426" s="109"/>
      <c r="D1426" s="109"/>
      <c r="E1426" s="109"/>
      <c r="F1426" s="112"/>
      <c r="G1426" s="112"/>
      <c r="H1426" s="112"/>
      <c r="I1426" s="112"/>
      <c r="J1426" s="112"/>
      <c r="P1426" s="3" t="str">
        <f>IF(基本情報登録!$D$10="","",IF(基本情報登録!$D$10=登録データ!D1426,1,0))</f>
        <v/>
      </c>
    </row>
    <row r="1427" spans="1:16" x14ac:dyDescent="0.15">
      <c r="A1427" s="108"/>
      <c r="B1427" s="109"/>
      <c r="C1427" s="109"/>
      <c r="D1427" s="109"/>
      <c r="E1427" s="109"/>
      <c r="F1427" s="112"/>
      <c r="G1427" s="112"/>
      <c r="H1427" s="112"/>
      <c r="I1427" s="112"/>
      <c r="J1427" s="112"/>
      <c r="P1427" s="3" t="str">
        <f>IF(基本情報登録!$D$10="","",IF(基本情報登録!$D$10=登録データ!D1427,1,0))</f>
        <v/>
      </c>
    </row>
    <row r="1428" spans="1:16" x14ac:dyDescent="0.15">
      <c r="A1428" s="108"/>
      <c r="B1428" s="109"/>
      <c r="C1428" s="109"/>
      <c r="D1428" s="109"/>
      <c r="E1428" s="109"/>
      <c r="F1428" s="112"/>
      <c r="G1428" s="112"/>
      <c r="H1428" s="112"/>
      <c r="I1428" s="112"/>
      <c r="J1428" s="112"/>
      <c r="P1428" s="3" t="str">
        <f>IF(基本情報登録!$D$10="","",IF(基本情報登録!$D$10=登録データ!D1428,1,0))</f>
        <v/>
      </c>
    </row>
    <row r="1429" spans="1:16" x14ac:dyDescent="0.15">
      <c r="A1429" s="108"/>
      <c r="B1429" s="109"/>
      <c r="C1429" s="109"/>
      <c r="D1429" s="109"/>
      <c r="E1429" s="109"/>
      <c r="F1429" s="112"/>
      <c r="G1429" s="112"/>
      <c r="H1429" s="112"/>
      <c r="I1429" s="112"/>
      <c r="J1429" s="112"/>
      <c r="P1429" s="3" t="str">
        <f>IF(基本情報登録!$D$10="","",IF(基本情報登録!$D$10=登録データ!D1429,1,0))</f>
        <v/>
      </c>
    </row>
    <row r="1430" spans="1:16" x14ac:dyDescent="0.15">
      <c r="A1430" s="108"/>
      <c r="B1430" s="109"/>
      <c r="C1430" s="109"/>
      <c r="D1430" s="109"/>
      <c r="E1430" s="109"/>
      <c r="F1430" s="112"/>
      <c r="G1430" s="112"/>
      <c r="H1430" s="112"/>
      <c r="I1430" s="112"/>
      <c r="J1430" s="112"/>
      <c r="P1430" s="3" t="str">
        <f>IF(基本情報登録!$D$10="","",IF(基本情報登録!$D$10=登録データ!D1430,1,0))</f>
        <v/>
      </c>
    </row>
    <row r="1431" spans="1:16" x14ac:dyDescent="0.15">
      <c r="A1431" s="108"/>
      <c r="B1431" s="109"/>
      <c r="C1431" s="109"/>
      <c r="D1431" s="109"/>
      <c r="E1431" s="109"/>
      <c r="F1431" s="112"/>
      <c r="G1431" s="112"/>
      <c r="H1431" s="112"/>
      <c r="I1431" s="112"/>
      <c r="J1431" s="112"/>
      <c r="P1431" s="3" t="str">
        <f>IF(基本情報登録!$D$10="","",IF(基本情報登録!$D$10=登録データ!D1431,1,0))</f>
        <v/>
      </c>
    </row>
    <row r="1432" spans="1:16" x14ac:dyDescent="0.15">
      <c r="A1432" s="108"/>
      <c r="B1432" s="109"/>
      <c r="C1432" s="109"/>
      <c r="D1432" s="109"/>
      <c r="E1432" s="109"/>
      <c r="F1432" s="112"/>
      <c r="G1432" s="112"/>
      <c r="H1432" s="112"/>
      <c r="I1432" s="112"/>
      <c r="J1432" s="112"/>
      <c r="P1432" s="3" t="str">
        <f>IF(基本情報登録!$D$10="","",IF(基本情報登録!$D$10=登録データ!D1432,1,0))</f>
        <v/>
      </c>
    </row>
    <row r="1433" spans="1:16" x14ac:dyDescent="0.15">
      <c r="A1433" s="108"/>
      <c r="B1433" s="109"/>
      <c r="C1433" s="109"/>
      <c r="D1433" s="109"/>
      <c r="E1433" s="109"/>
      <c r="F1433" s="112"/>
      <c r="G1433" s="112"/>
      <c r="H1433" s="112"/>
      <c r="I1433" s="112"/>
      <c r="J1433" s="112"/>
      <c r="P1433" s="3" t="str">
        <f>IF(基本情報登録!$D$10="","",IF(基本情報登録!$D$10=登録データ!D1433,1,0))</f>
        <v/>
      </c>
    </row>
    <row r="1434" spans="1:16" x14ac:dyDescent="0.15">
      <c r="A1434" s="108"/>
      <c r="B1434" s="109"/>
      <c r="C1434" s="109"/>
      <c r="D1434" s="109"/>
      <c r="E1434" s="109"/>
      <c r="F1434" s="112"/>
      <c r="G1434" s="112"/>
      <c r="H1434" s="112"/>
      <c r="I1434" s="112"/>
      <c r="J1434" s="112"/>
      <c r="P1434" s="3" t="str">
        <f>IF(基本情報登録!$D$10="","",IF(基本情報登録!$D$10=登録データ!D1434,1,0))</f>
        <v/>
      </c>
    </row>
    <row r="1435" spans="1:16" x14ac:dyDescent="0.15">
      <c r="A1435" s="108"/>
      <c r="B1435" s="109"/>
      <c r="C1435" s="109"/>
      <c r="D1435" s="109"/>
      <c r="E1435" s="109"/>
      <c r="F1435" s="112"/>
      <c r="G1435" s="112"/>
      <c r="H1435" s="112"/>
      <c r="I1435" s="112"/>
      <c r="J1435" s="112"/>
      <c r="P1435" s="3" t="str">
        <f>IF(基本情報登録!$D$10="","",IF(基本情報登録!$D$10=登録データ!D1435,1,0))</f>
        <v/>
      </c>
    </row>
    <row r="1436" spans="1:16" x14ac:dyDescent="0.15">
      <c r="A1436" s="108"/>
      <c r="B1436" s="109"/>
      <c r="C1436" s="109"/>
      <c r="D1436" s="109"/>
      <c r="E1436" s="109"/>
      <c r="F1436" s="112"/>
      <c r="G1436" s="112"/>
      <c r="H1436" s="112"/>
      <c r="I1436" s="112"/>
      <c r="J1436" s="112"/>
      <c r="P1436" s="3" t="str">
        <f>IF(基本情報登録!$D$10="","",IF(基本情報登録!$D$10=登録データ!D1436,1,0))</f>
        <v/>
      </c>
    </row>
    <row r="1437" spans="1:16" x14ac:dyDescent="0.15">
      <c r="A1437" s="108"/>
      <c r="B1437" s="109"/>
      <c r="C1437" s="109"/>
      <c r="D1437" s="109"/>
      <c r="E1437" s="109"/>
      <c r="F1437" s="112"/>
      <c r="G1437" s="112"/>
      <c r="H1437" s="112"/>
      <c r="I1437" s="112"/>
      <c r="J1437" s="112"/>
      <c r="P1437" s="3" t="str">
        <f>IF(基本情報登録!$D$10="","",IF(基本情報登録!$D$10=登録データ!D1437,1,0))</f>
        <v/>
      </c>
    </row>
    <row r="1438" spans="1:16" x14ac:dyDescent="0.15">
      <c r="A1438" s="108"/>
      <c r="B1438" s="109"/>
      <c r="C1438" s="109"/>
      <c r="D1438" s="109"/>
      <c r="E1438" s="109"/>
      <c r="F1438" s="112"/>
      <c r="G1438" s="112"/>
      <c r="H1438" s="112"/>
      <c r="I1438" s="112"/>
      <c r="J1438" s="112"/>
      <c r="P1438" s="3" t="str">
        <f>IF(基本情報登録!$D$10="","",IF(基本情報登録!$D$10=登録データ!D1438,1,0))</f>
        <v/>
      </c>
    </row>
    <row r="1439" spans="1:16" x14ac:dyDescent="0.15">
      <c r="A1439" s="108"/>
      <c r="B1439" s="109"/>
      <c r="C1439" s="109"/>
      <c r="D1439" s="109"/>
      <c r="E1439" s="109"/>
      <c r="F1439" s="112"/>
      <c r="G1439" s="112"/>
      <c r="H1439" s="112"/>
      <c r="I1439" s="112"/>
      <c r="J1439" s="112"/>
      <c r="P1439" s="3" t="str">
        <f>IF(基本情報登録!$D$10="","",IF(基本情報登録!$D$10=登録データ!D1439,1,0))</f>
        <v/>
      </c>
    </row>
    <row r="1440" spans="1:16" x14ac:dyDescent="0.15">
      <c r="A1440" s="108"/>
      <c r="B1440" s="109"/>
      <c r="C1440" s="109"/>
      <c r="D1440" s="109"/>
      <c r="E1440" s="109"/>
      <c r="F1440" s="112"/>
      <c r="G1440" s="112"/>
      <c r="H1440" s="112"/>
      <c r="I1440" s="112"/>
      <c r="J1440" s="112"/>
      <c r="P1440" s="3" t="str">
        <f>IF(基本情報登録!$D$10="","",IF(基本情報登録!$D$10=登録データ!D1440,1,0))</f>
        <v/>
      </c>
    </row>
    <row r="1441" spans="1:16" x14ac:dyDescent="0.15">
      <c r="A1441" s="108"/>
      <c r="B1441" s="109"/>
      <c r="C1441" s="109"/>
      <c r="D1441" s="109"/>
      <c r="E1441" s="109"/>
      <c r="F1441" s="112"/>
      <c r="G1441" s="112"/>
      <c r="H1441" s="112"/>
      <c r="I1441" s="112"/>
      <c r="J1441" s="112"/>
      <c r="P1441" s="3" t="str">
        <f>IF(基本情報登録!$D$10="","",IF(基本情報登録!$D$10=登録データ!D1441,1,0))</f>
        <v/>
      </c>
    </row>
    <row r="1442" spans="1:16" x14ac:dyDescent="0.15">
      <c r="A1442" s="108"/>
      <c r="B1442" s="109"/>
      <c r="C1442" s="109"/>
      <c r="D1442" s="109"/>
      <c r="E1442" s="109"/>
      <c r="F1442" s="112"/>
      <c r="G1442" s="112"/>
      <c r="H1442" s="112"/>
      <c r="I1442" s="112"/>
      <c r="J1442" s="112"/>
      <c r="P1442" s="3" t="str">
        <f>IF(基本情報登録!$D$10="","",IF(基本情報登録!$D$10=登録データ!D1442,1,0))</f>
        <v/>
      </c>
    </row>
    <row r="1443" spans="1:16" x14ac:dyDescent="0.15">
      <c r="A1443" s="108"/>
      <c r="B1443" s="109"/>
      <c r="C1443" s="109"/>
      <c r="D1443" s="109"/>
      <c r="E1443" s="109"/>
      <c r="F1443" s="112"/>
      <c r="G1443" s="112"/>
      <c r="H1443" s="112"/>
      <c r="I1443" s="112"/>
      <c r="J1443" s="112"/>
      <c r="P1443" s="3" t="str">
        <f>IF(基本情報登録!$D$10="","",IF(基本情報登録!$D$10=登録データ!D1443,1,0))</f>
        <v/>
      </c>
    </row>
    <row r="1444" spans="1:16" x14ac:dyDescent="0.15">
      <c r="A1444" s="108"/>
      <c r="B1444" s="109"/>
      <c r="C1444" s="109"/>
      <c r="D1444" s="109"/>
      <c r="E1444" s="109"/>
      <c r="F1444" s="112"/>
      <c r="G1444" s="112"/>
      <c r="H1444" s="112"/>
      <c r="I1444" s="112"/>
      <c r="J1444" s="112"/>
      <c r="P1444" s="3" t="str">
        <f>IF(基本情報登録!$D$10="","",IF(基本情報登録!$D$10=登録データ!D1444,1,0))</f>
        <v/>
      </c>
    </row>
    <row r="1445" spans="1:16" x14ac:dyDescent="0.15">
      <c r="A1445" s="108"/>
      <c r="B1445" s="109"/>
      <c r="C1445" s="109"/>
      <c r="D1445" s="109"/>
      <c r="E1445" s="109"/>
      <c r="F1445" s="112"/>
      <c r="G1445" s="112"/>
      <c r="H1445" s="112"/>
      <c r="I1445" s="112"/>
      <c r="J1445" s="112"/>
      <c r="P1445" s="3" t="str">
        <f>IF(基本情報登録!$D$10="","",IF(基本情報登録!$D$10=登録データ!D1445,1,0))</f>
        <v/>
      </c>
    </row>
    <row r="1446" spans="1:16" x14ac:dyDescent="0.15">
      <c r="A1446" s="108"/>
      <c r="B1446" s="109"/>
      <c r="C1446" s="109"/>
      <c r="D1446" s="109"/>
      <c r="E1446" s="109"/>
      <c r="F1446" s="112"/>
      <c r="G1446" s="112"/>
      <c r="H1446" s="112"/>
      <c r="I1446" s="112"/>
      <c r="J1446" s="112"/>
      <c r="P1446" s="3" t="str">
        <f>IF(基本情報登録!$D$10="","",IF(基本情報登録!$D$10=登録データ!D1446,1,0))</f>
        <v/>
      </c>
    </row>
    <row r="1447" spans="1:16" x14ac:dyDescent="0.15">
      <c r="A1447" s="108"/>
      <c r="B1447" s="109"/>
      <c r="C1447" s="109"/>
      <c r="D1447" s="109"/>
      <c r="E1447" s="109"/>
      <c r="F1447" s="112"/>
      <c r="G1447" s="112"/>
      <c r="H1447" s="112"/>
      <c r="I1447" s="112"/>
      <c r="J1447" s="112"/>
      <c r="P1447" s="3" t="str">
        <f>IF(基本情報登録!$D$10="","",IF(基本情報登録!$D$10=登録データ!D1447,1,0))</f>
        <v/>
      </c>
    </row>
    <row r="1448" spans="1:16" x14ac:dyDescent="0.15">
      <c r="A1448" s="108"/>
      <c r="B1448" s="109"/>
      <c r="C1448" s="109"/>
      <c r="D1448" s="109"/>
      <c r="E1448" s="109"/>
      <c r="F1448" s="112"/>
      <c r="G1448" s="112"/>
      <c r="H1448" s="112"/>
      <c r="I1448" s="112"/>
      <c r="J1448" s="112"/>
      <c r="P1448" s="3" t="str">
        <f>IF(基本情報登録!$D$10="","",IF(基本情報登録!$D$10=登録データ!D1448,1,0))</f>
        <v/>
      </c>
    </row>
    <row r="1449" spans="1:16" x14ac:dyDescent="0.15">
      <c r="A1449" s="108"/>
      <c r="B1449" s="109"/>
      <c r="C1449" s="109"/>
      <c r="D1449" s="109"/>
      <c r="E1449" s="109"/>
      <c r="F1449" s="112"/>
      <c r="G1449" s="112"/>
      <c r="H1449" s="112"/>
      <c r="I1449" s="112"/>
      <c r="J1449" s="112"/>
      <c r="P1449" s="3" t="str">
        <f>IF(基本情報登録!$D$10="","",IF(基本情報登録!$D$10=登録データ!D1449,1,0))</f>
        <v/>
      </c>
    </row>
    <row r="1450" spans="1:16" x14ac:dyDescent="0.15">
      <c r="A1450" s="108"/>
      <c r="B1450" s="109"/>
      <c r="C1450" s="109"/>
      <c r="D1450" s="109"/>
      <c r="E1450" s="109"/>
      <c r="F1450" s="112"/>
      <c r="G1450" s="112"/>
      <c r="H1450" s="112"/>
      <c r="I1450" s="112"/>
      <c r="J1450" s="112"/>
      <c r="P1450" s="3" t="str">
        <f>IF(基本情報登録!$D$10="","",IF(基本情報登録!$D$10=登録データ!D1450,1,0))</f>
        <v/>
      </c>
    </row>
    <row r="1451" spans="1:16" x14ac:dyDescent="0.15">
      <c r="A1451" s="108"/>
      <c r="B1451" s="109"/>
      <c r="C1451" s="109"/>
      <c r="D1451" s="109"/>
      <c r="E1451" s="109"/>
      <c r="F1451" s="112"/>
      <c r="G1451" s="112"/>
      <c r="H1451" s="112"/>
      <c r="I1451" s="112"/>
      <c r="J1451" s="112"/>
      <c r="P1451" s="3" t="str">
        <f>IF(基本情報登録!$D$10="","",IF(基本情報登録!$D$10=登録データ!D1451,1,0))</f>
        <v/>
      </c>
    </row>
    <row r="1452" spans="1:16" x14ac:dyDescent="0.15">
      <c r="A1452" s="108"/>
      <c r="B1452" s="109"/>
      <c r="C1452" s="109"/>
      <c r="D1452" s="109"/>
      <c r="E1452" s="109"/>
      <c r="F1452" s="112"/>
      <c r="G1452" s="112"/>
      <c r="H1452" s="112"/>
      <c r="I1452" s="112"/>
      <c r="J1452" s="112"/>
      <c r="P1452" s="3" t="str">
        <f>IF(基本情報登録!$D$10="","",IF(基本情報登録!$D$10=登録データ!D1452,1,0))</f>
        <v/>
      </c>
    </row>
    <row r="1453" spans="1:16" x14ac:dyDescent="0.15">
      <c r="A1453" s="108"/>
      <c r="B1453" s="109"/>
      <c r="C1453" s="109"/>
      <c r="D1453" s="109"/>
      <c r="E1453" s="109"/>
      <c r="F1453" s="112"/>
      <c r="G1453" s="112"/>
      <c r="H1453" s="112"/>
      <c r="I1453" s="112"/>
      <c r="J1453" s="112"/>
      <c r="P1453" s="3" t="str">
        <f>IF(基本情報登録!$D$10="","",IF(基本情報登録!$D$10=登録データ!D1453,1,0))</f>
        <v/>
      </c>
    </row>
    <row r="1454" spans="1:16" x14ac:dyDescent="0.15">
      <c r="A1454" s="108"/>
      <c r="B1454" s="109"/>
      <c r="C1454" s="109"/>
      <c r="D1454" s="109"/>
      <c r="E1454" s="109"/>
      <c r="F1454" s="112"/>
      <c r="G1454" s="112"/>
      <c r="H1454" s="112"/>
      <c r="I1454" s="112"/>
      <c r="J1454" s="112"/>
      <c r="P1454" s="3" t="str">
        <f>IF(基本情報登録!$D$10="","",IF(基本情報登録!$D$10=登録データ!D1454,1,0))</f>
        <v/>
      </c>
    </row>
    <row r="1455" spans="1:16" x14ac:dyDescent="0.15">
      <c r="A1455" s="108"/>
      <c r="B1455" s="109"/>
      <c r="C1455" s="109"/>
      <c r="D1455" s="109"/>
      <c r="E1455" s="109"/>
      <c r="F1455" s="112"/>
      <c r="G1455" s="112"/>
      <c r="H1455" s="112"/>
      <c r="I1455" s="112"/>
      <c r="J1455" s="112"/>
      <c r="P1455" s="3" t="str">
        <f>IF(基本情報登録!$D$10="","",IF(基本情報登録!$D$10=登録データ!D1455,1,0))</f>
        <v/>
      </c>
    </row>
    <row r="1456" spans="1:16" x14ac:dyDescent="0.15">
      <c r="A1456" s="108"/>
      <c r="B1456" s="109"/>
      <c r="C1456" s="109"/>
      <c r="D1456" s="109"/>
      <c r="E1456" s="109"/>
      <c r="F1456" s="112"/>
      <c r="G1456" s="112"/>
      <c r="H1456" s="112"/>
      <c r="I1456" s="112"/>
      <c r="J1456" s="112"/>
      <c r="P1456" s="3" t="str">
        <f>IF(基本情報登録!$D$10="","",IF(基本情報登録!$D$10=登録データ!D1456,1,0))</f>
        <v/>
      </c>
    </row>
    <row r="1457" spans="1:16" x14ac:dyDescent="0.15">
      <c r="A1457" s="108"/>
      <c r="B1457" s="109"/>
      <c r="C1457" s="109"/>
      <c r="D1457" s="109"/>
      <c r="E1457" s="109"/>
      <c r="F1457" s="112"/>
      <c r="G1457" s="112"/>
      <c r="H1457" s="112"/>
      <c r="I1457" s="112"/>
      <c r="J1457" s="112"/>
      <c r="P1457" s="3" t="str">
        <f>IF(基本情報登録!$D$10="","",IF(基本情報登録!$D$10=登録データ!D1457,1,0))</f>
        <v/>
      </c>
    </row>
    <row r="1458" spans="1:16" x14ac:dyDescent="0.15">
      <c r="A1458" s="108"/>
      <c r="B1458" s="109"/>
      <c r="C1458" s="109"/>
      <c r="D1458" s="109"/>
      <c r="E1458" s="109"/>
      <c r="F1458" s="112"/>
      <c r="G1458" s="112"/>
      <c r="H1458" s="112"/>
      <c r="I1458" s="112"/>
      <c r="J1458" s="112"/>
      <c r="P1458" s="3" t="str">
        <f>IF(基本情報登録!$D$10="","",IF(基本情報登録!$D$10=登録データ!D1458,1,0))</f>
        <v/>
      </c>
    </row>
    <row r="1459" spans="1:16" x14ac:dyDescent="0.15">
      <c r="A1459" s="108"/>
      <c r="B1459" s="109"/>
      <c r="C1459" s="109"/>
      <c r="D1459" s="109"/>
      <c r="E1459" s="109"/>
      <c r="F1459" s="112"/>
      <c r="G1459" s="112"/>
      <c r="H1459" s="112"/>
      <c r="I1459" s="112"/>
      <c r="J1459" s="112"/>
      <c r="P1459" s="3" t="str">
        <f>IF(基本情報登録!$D$10="","",IF(基本情報登録!$D$10=登録データ!D1459,1,0))</f>
        <v/>
      </c>
    </row>
    <row r="1460" spans="1:16" x14ac:dyDescent="0.15">
      <c r="A1460" s="108"/>
      <c r="B1460" s="109"/>
      <c r="C1460" s="109"/>
      <c r="D1460" s="109"/>
      <c r="E1460" s="109"/>
      <c r="F1460" s="112"/>
      <c r="G1460" s="112"/>
      <c r="H1460" s="112"/>
      <c r="I1460" s="112"/>
      <c r="J1460" s="112"/>
      <c r="P1460" s="3" t="str">
        <f>IF(基本情報登録!$D$10="","",IF(基本情報登録!$D$10=登録データ!D1460,1,0))</f>
        <v/>
      </c>
    </row>
    <row r="1461" spans="1:16" x14ac:dyDescent="0.15">
      <c r="A1461" s="108"/>
      <c r="B1461" s="109"/>
      <c r="C1461" s="109"/>
      <c r="D1461" s="109"/>
      <c r="E1461" s="109"/>
      <c r="F1461" s="112"/>
      <c r="G1461" s="112"/>
      <c r="H1461" s="112"/>
      <c r="I1461" s="112"/>
      <c r="J1461" s="112"/>
      <c r="P1461" s="3" t="str">
        <f>IF(基本情報登録!$D$10="","",IF(基本情報登録!$D$10=登録データ!D1461,1,0))</f>
        <v/>
      </c>
    </row>
    <row r="1462" spans="1:16" x14ac:dyDescent="0.15">
      <c r="A1462" s="108"/>
      <c r="B1462" s="109"/>
      <c r="C1462" s="109"/>
      <c r="D1462" s="109"/>
      <c r="E1462" s="109"/>
      <c r="F1462" s="112"/>
      <c r="G1462" s="112"/>
      <c r="H1462" s="112"/>
      <c r="I1462" s="112"/>
      <c r="J1462" s="112"/>
      <c r="P1462" s="3" t="str">
        <f>IF(基本情報登録!$D$10="","",IF(基本情報登録!$D$10=登録データ!D1462,1,0))</f>
        <v/>
      </c>
    </row>
    <row r="1463" spans="1:16" x14ac:dyDescent="0.15">
      <c r="A1463" s="108"/>
      <c r="B1463" s="109"/>
      <c r="C1463" s="109"/>
      <c r="D1463" s="109"/>
      <c r="E1463" s="109"/>
      <c r="F1463" s="112"/>
      <c r="G1463" s="112"/>
      <c r="H1463" s="112"/>
      <c r="I1463" s="112"/>
      <c r="J1463" s="112"/>
      <c r="P1463" s="3" t="str">
        <f>IF(基本情報登録!$D$10="","",IF(基本情報登録!$D$10=登録データ!D1463,1,0))</f>
        <v/>
      </c>
    </row>
    <row r="1464" spans="1:16" x14ac:dyDescent="0.15">
      <c r="A1464" s="108"/>
      <c r="B1464" s="109"/>
      <c r="C1464" s="109"/>
      <c r="D1464" s="109"/>
      <c r="E1464" s="109"/>
      <c r="F1464" s="112"/>
      <c r="G1464" s="112"/>
      <c r="H1464" s="112"/>
      <c r="I1464" s="112"/>
      <c r="J1464" s="112"/>
      <c r="P1464" s="3" t="str">
        <f>IF(基本情報登録!$D$10="","",IF(基本情報登録!$D$10=登録データ!D1464,1,0))</f>
        <v/>
      </c>
    </row>
    <row r="1465" spans="1:16" x14ac:dyDescent="0.15">
      <c r="A1465" s="108"/>
      <c r="B1465" s="109"/>
      <c r="C1465" s="109"/>
      <c r="D1465" s="109"/>
      <c r="E1465" s="109"/>
      <c r="F1465" s="112"/>
      <c r="G1465" s="112"/>
      <c r="H1465" s="112"/>
      <c r="I1465" s="112"/>
      <c r="J1465" s="112"/>
      <c r="P1465" s="3" t="str">
        <f>IF(基本情報登録!$D$10="","",IF(基本情報登録!$D$10=登録データ!D1465,1,0))</f>
        <v/>
      </c>
    </row>
    <row r="1466" spans="1:16" x14ac:dyDescent="0.15">
      <c r="A1466" s="108"/>
      <c r="B1466" s="109"/>
      <c r="C1466" s="109"/>
      <c r="D1466" s="109"/>
      <c r="E1466" s="109"/>
      <c r="F1466" s="112"/>
      <c r="G1466" s="112"/>
      <c r="H1466" s="112"/>
      <c r="I1466" s="112"/>
      <c r="J1466" s="112"/>
      <c r="P1466" s="3" t="str">
        <f>IF(基本情報登録!$D$10="","",IF(基本情報登録!$D$10=登録データ!D1466,1,0))</f>
        <v/>
      </c>
    </row>
    <row r="1467" spans="1:16" x14ac:dyDescent="0.15">
      <c r="A1467" s="108"/>
      <c r="B1467" s="109"/>
      <c r="C1467" s="109"/>
      <c r="D1467" s="109"/>
      <c r="E1467" s="109"/>
      <c r="F1467" s="112"/>
      <c r="G1467" s="112"/>
      <c r="H1467" s="112"/>
      <c r="I1467" s="112"/>
      <c r="J1467" s="112"/>
      <c r="P1467" s="3" t="str">
        <f>IF(基本情報登録!$D$10="","",IF(基本情報登録!$D$10=登録データ!D1467,1,0))</f>
        <v/>
      </c>
    </row>
    <row r="1468" spans="1:16" x14ac:dyDescent="0.15">
      <c r="A1468" s="108"/>
      <c r="B1468" s="109"/>
      <c r="C1468" s="109"/>
      <c r="D1468" s="109"/>
      <c r="E1468" s="109"/>
      <c r="F1468" s="112"/>
      <c r="G1468" s="112"/>
      <c r="H1468" s="112"/>
      <c r="I1468" s="112"/>
      <c r="J1468" s="112"/>
      <c r="P1468" s="3" t="str">
        <f>IF(基本情報登録!$D$10="","",IF(基本情報登録!$D$10=登録データ!D1468,1,0))</f>
        <v/>
      </c>
    </row>
    <row r="1469" spans="1:16" x14ac:dyDescent="0.15">
      <c r="A1469" s="108"/>
      <c r="B1469" s="109"/>
      <c r="C1469" s="109"/>
      <c r="D1469" s="109"/>
      <c r="E1469" s="109"/>
      <c r="F1469" s="112"/>
      <c r="G1469" s="112"/>
      <c r="H1469" s="112"/>
      <c r="I1469" s="112"/>
      <c r="J1469" s="112"/>
      <c r="P1469" s="3" t="str">
        <f>IF(基本情報登録!$D$10="","",IF(基本情報登録!$D$10=登録データ!D1469,1,0))</f>
        <v/>
      </c>
    </row>
    <row r="1470" spans="1:16" x14ac:dyDescent="0.15">
      <c r="A1470" s="108"/>
      <c r="B1470" s="109"/>
      <c r="C1470" s="109"/>
      <c r="D1470" s="109"/>
      <c r="E1470" s="109"/>
      <c r="F1470" s="112"/>
      <c r="G1470" s="112"/>
      <c r="H1470" s="112"/>
      <c r="I1470" s="112"/>
      <c r="J1470" s="112"/>
      <c r="P1470" s="3" t="str">
        <f>IF(基本情報登録!$D$10="","",IF(基本情報登録!$D$10=登録データ!D1470,1,0))</f>
        <v/>
      </c>
    </row>
    <row r="1471" spans="1:16" x14ac:dyDescent="0.15">
      <c r="A1471" s="108"/>
      <c r="B1471" s="109"/>
      <c r="C1471" s="109"/>
      <c r="D1471" s="109"/>
      <c r="E1471" s="109"/>
      <c r="F1471" s="112"/>
      <c r="G1471" s="112"/>
      <c r="H1471" s="112"/>
      <c r="I1471" s="112"/>
      <c r="J1471" s="112"/>
      <c r="P1471" s="3" t="str">
        <f>IF(基本情報登録!$D$10="","",IF(基本情報登録!$D$10=登録データ!D1471,1,0))</f>
        <v/>
      </c>
    </row>
    <row r="1472" spans="1:16" x14ac:dyDescent="0.15">
      <c r="A1472" s="108"/>
      <c r="B1472" s="109"/>
      <c r="C1472" s="109"/>
      <c r="D1472" s="109"/>
      <c r="E1472" s="109"/>
      <c r="F1472" s="112"/>
      <c r="G1472" s="112"/>
      <c r="H1472" s="112"/>
      <c r="I1472" s="112"/>
      <c r="J1472" s="112"/>
      <c r="P1472" s="3" t="str">
        <f>IF(基本情報登録!$D$10="","",IF(基本情報登録!$D$10=登録データ!D1472,1,0))</f>
        <v/>
      </c>
    </row>
    <row r="1473" spans="1:16" x14ac:dyDescent="0.15">
      <c r="A1473" s="108"/>
      <c r="B1473" s="109"/>
      <c r="C1473" s="109"/>
      <c r="D1473" s="109"/>
      <c r="E1473" s="109"/>
      <c r="F1473" s="112"/>
      <c r="G1473" s="112"/>
      <c r="H1473" s="112"/>
      <c r="I1473" s="112"/>
      <c r="J1473" s="112"/>
      <c r="P1473" s="3" t="str">
        <f>IF(基本情報登録!$D$10="","",IF(基本情報登録!$D$10=登録データ!D1473,1,0))</f>
        <v/>
      </c>
    </row>
    <row r="1474" spans="1:16" x14ac:dyDescent="0.15">
      <c r="A1474" s="108"/>
      <c r="B1474" s="109"/>
      <c r="C1474" s="109"/>
      <c r="D1474" s="109"/>
      <c r="E1474" s="109"/>
      <c r="F1474" s="112"/>
      <c r="G1474" s="112"/>
      <c r="H1474" s="112"/>
      <c r="I1474" s="112"/>
      <c r="J1474" s="112"/>
      <c r="P1474" s="3" t="str">
        <f>IF(基本情報登録!$D$10="","",IF(基本情報登録!$D$10=登録データ!D1474,1,0))</f>
        <v/>
      </c>
    </row>
    <row r="1475" spans="1:16" x14ac:dyDescent="0.15">
      <c r="A1475" s="108"/>
      <c r="B1475" s="109"/>
      <c r="C1475" s="109"/>
      <c r="D1475" s="109"/>
      <c r="E1475" s="109"/>
      <c r="F1475" s="112"/>
      <c r="G1475" s="112"/>
      <c r="H1475" s="112"/>
      <c r="I1475" s="112"/>
      <c r="J1475" s="112"/>
      <c r="P1475" s="3" t="str">
        <f>IF(基本情報登録!$D$10="","",IF(基本情報登録!$D$10=登録データ!D1475,1,0))</f>
        <v/>
      </c>
    </row>
    <row r="1476" spans="1:16" x14ac:dyDescent="0.15">
      <c r="A1476" s="108"/>
      <c r="B1476" s="109"/>
      <c r="C1476" s="109"/>
      <c r="D1476" s="109"/>
      <c r="E1476" s="109"/>
      <c r="F1476" s="112"/>
      <c r="G1476" s="112"/>
      <c r="H1476" s="112"/>
      <c r="I1476" s="112"/>
      <c r="J1476" s="112"/>
      <c r="P1476" s="3" t="str">
        <f>IF(基本情報登録!$D$10="","",IF(基本情報登録!$D$10=登録データ!D1476,1,0))</f>
        <v/>
      </c>
    </row>
    <row r="1477" spans="1:16" x14ac:dyDescent="0.15">
      <c r="A1477" s="108"/>
      <c r="B1477" s="109"/>
      <c r="C1477" s="109"/>
      <c r="D1477" s="109"/>
      <c r="E1477" s="109"/>
      <c r="F1477" s="112"/>
      <c r="G1477" s="112"/>
      <c r="H1477" s="112"/>
      <c r="I1477" s="112"/>
      <c r="J1477" s="112"/>
      <c r="P1477" s="3" t="str">
        <f>IF(基本情報登録!$D$10="","",IF(基本情報登録!$D$10=登録データ!D1477,1,0))</f>
        <v/>
      </c>
    </row>
    <row r="1478" spans="1:16" x14ac:dyDescent="0.15">
      <c r="A1478" s="108"/>
      <c r="B1478" s="109"/>
      <c r="C1478" s="109"/>
      <c r="D1478" s="109"/>
      <c r="E1478" s="109"/>
      <c r="F1478" s="112"/>
      <c r="G1478" s="112"/>
      <c r="H1478" s="112"/>
      <c r="I1478" s="112"/>
      <c r="J1478" s="112"/>
      <c r="P1478" s="3" t="str">
        <f>IF(基本情報登録!$D$10="","",IF(基本情報登録!$D$10=登録データ!D1478,1,0))</f>
        <v/>
      </c>
    </row>
    <row r="1479" spans="1:16" x14ac:dyDescent="0.15">
      <c r="A1479" s="108"/>
      <c r="B1479" s="109"/>
      <c r="C1479" s="109"/>
      <c r="D1479" s="109"/>
      <c r="E1479" s="109"/>
      <c r="F1479" s="112"/>
      <c r="G1479" s="112"/>
      <c r="H1479" s="112"/>
      <c r="I1479" s="112"/>
      <c r="J1479" s="112"/>
      <c r="P1479" s="3" t="str">
        <f>IF(基本情報登録!$D$10="","",IF(基本情報登録!$D$10=登録データ!D1479,1,0))</f>
        <v/>
      </c>
    </row>
    <row r="1480" spans="1:16" x14ac:dyDescent="0.15">
      <c r="A1480" s="108"/>
      <c r="B1480" s="109"/>
      <c r="C1480" s="109"/>
      <c r="D1480" s="109"/>
      <c r="E1480" s="109"/>
      <c r="F1480" s="112"/>
      <c r="G1480" s="112"/>
      <c r="H1480" s="112"/>
      <c r="I1480" s="112"/>
      <c r="J1480" s="112"/>
      <c r="P1480" s="3" t="str">
        <f>IF(基本情報登録!$D$10="","",IF(基本情報登録!$D$10=登録データ!D1480,1,0))</f>
        <v/>
      </c>
    </row>
    <row r="1481" spans="1:16" x14ac:dyDescent="0.15">
      <c r="A1481" s="108"/>
      <c r="B1481" s="109"/>
      <c r="C1481" s="109"/>
      <c r="D1481" s="109"/>
      <c r="E1481" s="109"/>
      <c r="F1481" s="112"/>
      <c r="G1481" s="112"/>
      <c r="H1481" s="112"/>
      <c r="I1481" s="112"/>
      <c r="J1481" s="112"/>
      <c r="P1481" s="3" t="str">
        <f>IF(基本情報登録!$D$10="","",IF(基本情報登録!$D$10=登録データ!D1481,1,0))</f>
        <v/>
      </c>
    </row>
    <row r="1482" spans="1:16" x14ac:dyDescent="0.15">
      <c r="A1482" s="108"/>
      <c r="B1482" s="109"/>
      <c r="C1482" s="109"/>
      <c r="D1482" s="109"/>
      <c r="E1482" s="109"/>
      <c r="F1482" s="112"/>
      <c r="G1482" s="112"/>
      <c r="H1482" s="112"/>
      <c r="I1482" s="112"/>
      <c r="J1482" s="112"/>
      <c r="P1482" s="3" t="str">
        <f>IF(基本情報登録!$D$10="","",IF(基本情報登録!$D$10=登録データ!D1482,1,0))</f>
        <v/>
      </c>
    </row>
    <row r="1483" spans="1:16" x14ac:dyDescent="0.15">
      <c r="A1483" s="108"/>
      <c r="B1483" s="109"/>
      <c r="C1483" s="109"/>
      <c r="D1483" s="109"/>
      <c r="E1483" s="109"/>
      <c r="F1483" s="112"/>
      <c r="G1483" s="112"/>
      <c r="H1483" s="112"/>
      <c r="I1483" s="112"/>
      <c r="J1483" s="112"/>
      <c r="P1483" s="3" t="str">
        <f>IF(基本情報登録!$D$10="","",IF(基本情報登録!$D$10=登録データ!D1483,1,0))</f>
        <v/>
      </c>
    </row>
    <row r="1484" spans="1:16" x14ac:dyDescent="0.15">
      <c r="A1484" s="108"/>
      <c r="B1484" s="109"/>
      <c r="C1484" s="109"/>
      <c r="D1484" s="109"/>
      <c r="E1484" s="109"/>
      <c r="F1484" s="112"/>
      <c r="G1484" s="112"/>
      <c r="H1484" s="112"/>
      <c r="I1484" s="112"/>
      <c r="J1484" s="112"/>
      <c r="P1484" s="3" t="str">
        <f>IF(基本情報登録!$D$10="","",IF(基本情報登録!$D$10=登録データ!D1484,1,0))</f>
        <v/>
      </c>
    </row>
    <row r="1485" spans="1:16" x14ac:dyDescent="0.15">
      <c r="A1485" s="108"/>
      <c r="B1485" s="109"/>
      <c r="C1485" s="109"/>
      <c r="D1485" s="109"/>
      <c r="E1485" s="109"/>
      <c r="F1485" s="112"/>
      <c r="G1485" s="112"/>
      <c r="H1485" s="112"/>
      <c r="I1485" s="112"/>
      <c r="J1485" s="112"/>
      <c r="P1485" s="3" t="str">
        <f>IF(基本情報登録!$D$10="","",IF(基本情報登録!$D$10=登録データ!D1485,1,0))</f>
        <v/>
      </c>
    </row>
    <row r="1486" spans="1:16" x14ac:dyDescent="0.15">
      <c r="A1486" s="108"/>
      <c r="B1486" s="109"/>
      <c r="C1486" s="109"/>
      <c r="D1486" s="109"/>
      <c r="E1486" s="109"/>
      <c r="F1486" s="112"/>
      <c r="G1486" s="112"/>
      <c r="H1486" s="112"/>
      <c r="I1486" s="112"/>
      <c r="J1486" s="112"/>
      <c r="P1486" s="3" t="str">
        <f>IF(基本情報登録!$D$10="","",IF(基本情報登録!$D$10=登録データ!D1486,1,0))</f>
        <v/>
      </c>
    </row>
    <row r="1487" spans="1:16" x14ac:dyDescent="0.15">
      <c r="A1487" s="108"/>
      <c r="B1487" s="109"/>
      <c r="C1487" s="109"/>
      <c r="D1487" s="109"/>
      <c r="E1487" s="109"/>
      <c r="F1487" s="112"/>
      <c r="G1487" s="112"/>
      <c r="H1487" s="112"/>
      <c r="I1487" s="112"/>
      <c r="J1487" s="112"/>
      <c r="P1487" s="3" t="str">
        <f>IF(基本情報登録!$D$10="","",IF(基本情報登録!$D$10=登録データ!D1487,1,0))</f>
        <v/>
      </c>
    </row>
    <row r="1488" spans="1:16" x14ac:dyDescent="0.15">
      <c r="A1488" s="108"/>
      <c r="B1488" s="111"/>
      <c r="C1488" s="111"/>
      <c r="D1488" s="109"/>
      <c r="E1488" s="109"/>
      <c r="F1488" s="112"/>
      <c r="G1488" s="112"/>
      <c r="H1488" s="112"/>
      <c r="I1488" s="112"/>
      <c r="J1488" s="112"/>
      <c r="P1488" s="3" t="str">
        <f>IF(基本情報登録!$D$10="","",IF(基本情報登録!$D$10=登録データ!D1488,1,0))</f>
        <v/>
      </c>
    </row>
    <row r="1489" spans="1:16" x14ac:dyDescent="0.15">
      <c r="A1489" s="108"/>
      <c r="B1489" s="109"/>
      <c r="C1489" s="109"/>
      <c r="D1489" s="109"/>
      <c r="E1489" s="109"/>
      <c r="F1489" s="112"/>
      <c r="G1489" s="112"/>
      <c r="H1489" s="112"/>
      <c r="I1489" s="112"/>
      <c r="J1489" s="112"/>
      <c r="P1489" s="3" t="str">
        <f>IF(基本情報登録!$D$10="","",IF(基本情報登録!$D$10=登録データ!D1489,1,0))</f>
        <v/>
      </c>
    </row>
    <row r="1490" spans="1:16" x14ac:dyDescent="0.15">
      <c r="A1490" s="108"/>
      <c r="B1490" s="109"/>
      <c r="C1490" s="109"/>
      <c r="D1490" s="109"/>
      <c r="E1490" s="109"/>
      <c r="F1490" s="112"/>
      <c r="G1490" s="112"/>
      <c r="H1490" s="112"/>
      <c r="I1490" s="112"/>
      <c r="J1490" s="112"/>
      <c r="P1490" s="3" t="str">
        <f>IF(基本情報登録!$D$10="","",IF(基本情報登録!$D$10=登録データ!D1490,1,0))</f>
        <v/>
      </c>
    </row>
    <row r="1491" spans="1:16" x14ac:dyDescent="0.15">
      <c r="A1491" s="108"/>
      <c r="B1491" s="109"/>
      <c r="C1491" s="109"/>
      <c r="D1491" s="109"/>
      <c r="E1491" s="109"/>
      <c r="F1491" s="112"/>
      <c r="G1491" s="112"/>
      <c r="H1491" s="112"/>
      <c r="I1491" s="112"/>
      <c r="J1491" s="112"/>
      <c r="P1491" s="3" t="str">
        <f>IF(基本情報登録!$D$10="","",IF(基本情報登録!$D$10=登録データ!D1491,1,0))</f>
        <v/>
      </c>
    </row>
    <row r="1492" spans="1:16" x14ac:dyDescent="0.15">
      <c r="A1492" s="108"/>
      <c r="B1492" s="109"/>
      <c r="C1492" s="109"/>
      <c r="D1492" s="109"/>
      <c r="E1492" s="109"/>
      <c r="F1492" s="112"/>
      <c r="G1492" s="112"/>
      <c r="H1492" s="112"/>
      <c r="I1492" s="112"/>
      <c r="J1492" s="112"/>
      <c r="P1492" s="3" t="str">
        <f>IF(基本情報登録!$D$10="","",IF(基本情報登録!$D$10=登録データ!D1492,1,0))</f>
        <v/>
      </c>
    </row>
    <row r="1493" spans="1:16" x14ac:dyDescent="0.15">
      <c r="A1493" s="108"/>
      <c r="B1493" s="109"/>
      <c r="C1493" s="109"/>
      <c r="D1493" s="109"/>
      <c r="E1493" s="109"/>
      <c r="F1493" s="112"/>
      <c r="G1493" s="112"/>
      <c r="H1493" s="112"/>
      <c r="I1493" s="112"/>
      <c r="J1493" s="112"/>
      <c r="P1493" s="3" t="str">
        <f>IF(基本情報登録!$D$10="","",IF(基本情報登録!$D$10=登録データ!D1493,1,0))</f>
        <v/>
      </c>
    </row>
    <row r="1494" spans="1:16" x14ac:dyDescent="0.15">
      <c r="A1494" s="108"/>
      <c r="B1494" s="109"/>
      <c r="C1494" s="109"/>
      <c r="D1494" s="109"/>
      <c r="E1494" s="109"/>
      <c r="F1494" s="112"/>
      <c r="G1494" s="112"/>
      <c r="H1494" s="112"/>
      <c r="I1494" s="112"/>
      <c r="J1494" s="112"/>
      <c r="P1494" s="3" t="str">
        <f>IF(基本情報登録!$D$10="","",IF(基本情報登録!$D$10=登録データ!D1494,1,0))</f>
        <v/>
      </c>
    </row>
    <row r="1495" spans="1:16" x14ac:dyDescent="0.15">
      <c r="A1495" s="108"/>
      <c r="B1495" s="109"/>
      <c r="C1495" s="109"/>
      <c r="D1495" s="109"/>
      <c r="E1495" s="109"/>
      <c r="F1495" s="112"/>
      <c r="G1495" s="112"/>
      <c r="H1495" s="112"/>
      <c r="I1495" s="112"/>
      <c r="J1495" s="112"/>
      <c r="P1495" s="3" t="str">
        <f>IF(基本情報登録!$D$10="","",IF(基本情報登録!$D$10=登録データ!D1495,1,0))</f>
        <v/>
      </c>
    </row>
    <row r="1496" spans="1:16" x14ac:dyDescent="0.15">
      <c r="A1496" s="108"/>
      <c r="B1496" s="109"/>
      <c r="C1496" s="109"/>
      <c r="D1496" s="109"/>
      <c r="E1496" s="109"/>
      <c r="F1496" s="112"/>
      <c r="G1496" s="112"/>
      <c r="H1496" s="112"/>
      <c r="I1496" s="112"/>
      <c r="J1496" s="112"/>
      <c r="P1496" s="3" t="str">
        <f>IF(基本情報登録!$D$10="","",IF(基本情報登録!$D$10=登録データ!D1496,1,0))</f>
        <v/>
      </c>
    </row>
    <row r="1497" spans="1:16" x14ac:dyDescent="0.15">
      <c r="A1497" s="108"/>
      <c r="B1497" s="109"/>
      <c r="C1497" s="109"/>
      <c r="D1497" s="109"/>
      <c r="E1497" s="109"/>
      <c r="F1497" s="112"/>
      <c r="G1497" s="112"/>
      <c r="H1497" s="112"/>
      <c r="I1497" s="112"/>
      <c r="J1497" s="112"/>
      <c r="P1497" s="3" t="str">
        <f>IF(基本情報登録!$D$10="","",IF(基本情報登録!$D$10=登録データ!D1497,1,0))</f>
        <v/>
      </c>
    </row>
    <row r="1498" spans="1:16" x14ac:dyDescent="0.15">
      <c r="A1498" s="108"/>
      <c r="B1498" s="109"/>
      <c r="C1498" s="109"/>
      <c r="D1498" s="109"/>
      <c r="E1498" s="109"/>
      <c r="F1498" s="112"/>
      <c r="G1498" s="112"/>
      <c r="H1498" s="112"/>
      <c r="I1498" s="112"/>
      <c r="J1498" s="112"/>
      <c r="P1498" s="3" t="str">
        <f>IF(基本情報登録!$D$10="","",IF(基本情報登録!$D$10=登録データ!D1498,1,0))</f>
        <v/>
      </c>
    </row>
    <row r="1499" spans="1:16" x14ac:dyDescent="0.15">
      <c r="A1499" s="108"/>
      <c r="B1499" s="109"/>
      <c r="C1499" s="109"/>
      <c r="D1499" s="109"/>
      <c r="E1499" s="109"/>
      <c r="F1499" s="112"/>
      <c r="G1499" s="112"/>
      <c r="H1499" s="112"/>
      <c r="I1499" s="112"/>
      <c r="J1499" s="112"/>
      <c r="P1499" s="3" t="str">
        <f>IF(基本情報登録!$D$10="","",IF(基本情報登録!$D$10=登録データ!D1499,1,0))</f>
        <v/>
      </c>
    </row>
    <row r="1500" spans="1:16" x14ac:dyDescent="0.15">
      <c r="A1500" s="108"/>
      <c r="B1500" s="109"/>
      <c r="C1500" s="109"/>
      <c r="D1500" s="109"/>
      <c r="E1500" s="109"/>
      <c r="F1500" s="112"/>
      <c r="G1500" s="112"/>
      <c r="H1500" s="112"/>
      <c r="I1500" s="112"/>
      <c r="J1500" s="112"/>
      <c r="P1500" s="3" t="str">
        <f>IF(基本情報登録!$D$10="","",IF(基本情報登録!$D$10=登録データ!D1500,1,0))</f>
        <v/>
      </c>
    </row>
    <row r="1501" spans="1:16" x14ac:dyDescent="0.15">
      <c r="A1501" s="108"/>
      <c r="B1501" s="109"/>
      <c r="C1501" s="109"/>
      <c r="D1501" s="109"/>
      <c r="E1501" s="109"/>
      <c r="F1501" s="112"/>
      <c r="G1501" s="112"/>
      <c r="H1501" s="112"/>
      <c r="I1501" s="112"/>
      <c r="J1501" s="112"/>
      <c r="P1501" s="3" t="str">
        <f>IF(基本情報登録!$D$10="","",IF(基本情報登録!$D$10=登録データ!D1501,1,0))</f>
        <v/>
      </c>
    </row>
    <row r="1502" spans="1:16" x14ac:dyDescent="0.15">
      <c r="A1502" s="108"/>
      <c r="B1502" s="109"/>
      <c r="C1502" s="109"/>
      <c r="D1502" s="109"/>
      <c r="E1502" s="109"/>
      <c r="F1502" s="112"/>
      <c r="G1502" s="112"/>
      <c r="H1502" s="112"/>
      <c r="I1502" s="112"/>
      <c r="J1502" s="112"/>
      <c r="P1502" s="3" t="str">
        <f>IF(基本情報登録!$D$10="","",IF(基本情報登録!$D$10=登録データ!D1502,1,0))</f>
        <v/>
      </c>
    </row>
    <row r="1503" spans="1:16" x14ac:dyDescent="0.15">
      <c r="A1503" s="108"/>
      <c r="B1503" s="109"/>
      <c r="C1503" s="109"/>
      <c r="D1503" s="109"/>
      <c r="E1503" s="109"/>
      <c r="F1503" s="112"/>
      <c r="G1503" s="112"/>
      <c r="H1503" s="112"/>
      <c r="I1503" s="112"/>
      <c r="J1503" s="112"/>
      <c r="P1503" s="3" t="str">
        <f>IF(基本情報登録!$D$10="","",IF(基本情報登録!$D$10=登録データ!D1503,1,0))</f>
        <v/>
      </c>
    </row>
    <row r="1504" spans="1:16" x14ac:dyDescent="0.15">
      <c r="A1504" s="108"/>
      <c r="B1504" s="109"/>
      <c r="C1504" s="109"/>
      <c r="D1504" s="109"/>
      <c r="E1504" s="109"/>
      <c r="F1504" s="112"/>
      <c r="G1504" s="112"/>
      <c r="H1504" s="112"/>
      <c r="I1504" s="112"/>
      <c r="J1504" s="112"/>
      <c r="P1504" s="3" t="str">
        <f>IF(基本情報登録!$D$10="","",IF(基本情報登録!$D$10=登録データ!D1504,1,0))</f>
        <v/>
      </c>
    </row>
    <row r="1505" spans="1:16" x14ac:dyDescent="0.15">
      <c r="A1505" s="108"/>
      <c r="B1505" s="109"/>
      <c r="C1505" s="109"/>
      <c r="D1505" s="109"/>
      <c r="E1505" s="109"/>
      <c r="F1505" s="112"/>
      <c r="G1505" s="112"/>
      <c r="H1505" s="112"/>
      <c r="I1505" s="112"/>
      <c r="J1505" s="112"/>
      <c r="P1505" s="3" t="str">
        <f>IF(基本情報登録!$D$10="","",IF(基本情報登録!$D$10=登録データ!D1505,1,0))</f>
        <v/>
      </c>
    </row>
    <row r="1506" spans="1:16" x14ac:dyDescent="0.15">
      <c r="A1506" s="108"/>
      <c r="B1506" s="109"/>
      <c r="C1506" s="109"/>
      <c r="D1506" s="109"/>
      <c r="E1506" s="109"/>
      <c r="F1506" s="112"/>
      <c r="G1506" s="112"/>
      <c r="H1506" s="112"/>
      <c r="I1506" s="112"/>
      <c r="J1506" s="112"/>
      <c r="P1506" s="3" t="str">
        <f>IF(基本情報登録!$D$10="","",IF(基本情報登録!$D$10=登録データ!D1506,1,0))</f>
        <v/>
      </c>
    </row>
    <row r="1507" spans="1:16" x14ac:dyDescent="0.15">
      <c r="A1507" s="108"/>
      <c r="B1507" s="109"/>
      <c r="C1507" s="109"/>
      <c r="D1507" s="109"/>
      <c r="E1507" s="109"/>
      <c r="F1507" s="112"/>
      <c r="G1507" s="112"/>
      <c r="H1507" s="112"/>
      <c r="I1507" s="112"/>
      <c r="J1507" s="112"/>
      <c r="P1507" s="3" t="str">
        <f>IF(基本情報登録!$D$10="","",IF(基本情報登録!$D$10=登録データ!D1507,1,0))</f>
        <v/>
      </c>
    </row>
    <row r="1508" spans="1:16" x14ac:dyDescent="0.15">
      <c r="A1508" s="108"/>
      <c r="B1508" s="109"/>
      <c r="C1508" s="109"/>
      <c r="D1508" s="109"/>
      <c r="E1508" s="109"/>
      <c r="F1508" s="112"/>
      <c r="G1508" s="112"/>
      <c r="H1508" s="112"/>
      <c r="I1508" s="112"/>
      <c r="J1508" s="112"/>
      <c r="P1508" s="3" t="str">
        <f>IF(基本情報登録!$D$10="","",IF(基本情報登録!$D$10=登録データ!D1508,1,0))</f>
        <v/>
      </c>
    </row>
    <row r="1509" spans="1:16" x14ac:dyDescent="0.15">
      <c r="A1509" s="108"/>
      <c r="B1509" s="109"/>
      <c r="C1509" s="109"/>
      <c r="D1509" s="109"/>
      <c r="E1509" s="109"/>
      <c r="F1509" s="112"/>
      <c r="G1509" s="112"/>
      <c r="H1509" s="112"/>
      <c r="I1509" s="112"/>
      <c r="J1509" s="112"/>
      <c r="P1509" s="3" t="str">
        <f>IF(基本情報登録!$D$10="","",IF(基本情報登録!$D$10=登録データ!D1509,1,0))</f>
        <v/>
      </c>
    </row>
    <row r="1510" spans="1:16" x14ac:dyDescent="0.15">
      <c r="A1510" s="108"/>
      <c r="B1510" s="109"/>
      <c r="C1510" s="109"/>
      <c r="D1510" s="109"/>
      <c r="E1510" s="109"/>
      <c r="F1510" s="112"/>
      <c r="G1510" s="112"/>
      <c r="H1510" s="112"/>
      <c r="I1510" s="112"/>
      <c r="J1510" s="112"/>
      <c r="P1510" s="3" t="str">
        <f>IF(基本情報登録!$D$10="","",IF(基本情報登録!$D$10=登録データ!D1510,1,0))</f>
        <v/>
      </c>
    </row>
    <row r="1511" spans="1:16" x14ac:dyDescent="0.15">
      <c r="A1511" s="108"/>
      <c r="B1511" s="109"/>
      <c r="C1511" s="109"/>
      <c r="D1511" s="109"/>
      <c r="E1511" s="109"/>
      <c r="F1511" s="112"/>
      <c r="G1511" s="112"/>
      <c r="H1511" s="112"/>
      <c r="I1511" s="112"/>
      <c r="J1511" s="112"/>
      <c r="P1511" s="3" t="str">
        <f>IF(基本情報登録!$D$10="","",IF(基本情報登録!$D$10=登録データ!D1511,1,0))</f>
        <v/>
      </c>
    </row>
    <row r="1512" spans="1:16" x14ac:dyDescent="0.15">
      <c r="A1512" s="108"/>
      <c r="B1512" s="109"/>
      <c r="C1512" s="109"/>
      <c r="D1512" s="109"/>
      <c r="E1512" s="109"/>
      <c r="F1512" s="112"/>
      <c r="G1512" s="112"/>
      <c r="H1512" s="112"/>
      <c r="I1512" s="112"/>
      <c r="J1512" s="112"/>
      <c r="P1512" s="3" t="str">
        <f>IF(基本情報登録!$D$10="","",IF(基本情報登録!$D$10=登録データ!D1512,1,0))</f>
        <v/>
      </c>
    </row>
    <row r="1513" spans="1:16" x14ac:dyDescent="0.15">
      <c r="A1513" s="108"/>
      <c r="B1513" s="109"/>
      <c r="C1513" s="109"/>
      <c r="D1513" s="109"/>
      <c r="E1513" s="109"/>
      <c r="F1513" s="112"/>
      <c r="G1513" s="112"/>
      <c r="H1513" s="112"/>
      <c r="I1513" s="112"/>
      <c r="J1513" s="112"/>
      <c r="P1513" s="3" t="str">
        <f>IF(基本情報登録!$D$10="","",IF(基本情報登録!$D$10=登録データ!D1513,1,0))</f>
        <v/>
      </c>
    </row>
    <row r="1514" spans="1:16" x14ac:dyDescent="0.15">
      <c r="A1514" s="108"/>
      <c r="B1514" s="109"/>
      <c r="C1514" s="109"/>
      <c r="D1514" s="109"/>
      <c r="E1514" s="109"/>
      <c r="F1514" s="112"/>
      <c r="G1514" s="112"/>
      <c r="H1514" s="112"/>
      <c r="I1514" s="112"/>
      <c r="J1514" s="112"/>
      <c r="P1514" s="3" t="str">
        <f>IF(基本情報登録!$D$10="","",IF(基本情報登録!$D$10=登録データ!D1514,1,0))</f>
        <v/>
      </c>
    </row>
    <row r="1515" spans="1:16" x14ac:dyDescent="0.15">
      <c r="A1515" s="108"/>
      <c r="B1515" s="109"/>
      <c r="C1515" s="109"/>
      <c r="D1515" s="109"/>
      <c r="E1515" s="109"/>
      <c r="F1515" s="112"/>
      <c r="G1515" s="112"/>
      <c r="H1515" s="112"/>
      <c r="I1515" s="112"/>
      <c r="J1515" s="112"/>
      <c r="P1515" s="3" t="str">
        <f>IF(基本情報登録!$D$10="","",IF(基本情報登録!$D$10=登録データ!D1515,1,0))</f>
        <v/>
      </c>
    </row>
    <row r="1516" spans="1:16" x14ac:dyDescent="0.15">
      <c r="A1516" s="108"/>
      <c r="B1516" s="109"/>
      <c r="C1516" s="109"/>
      <c r="D1516" s="109"/>
      <c r="E1516" s="109"/>
      <c r="F1516" s="112"/>
      <c r="G1516" s="112"/>
      <c r="H1516" s="112"/>
      <c r="I1516" s="112"/>
      <c r="J1516" s="112"/>
      <c r="P1516" s="3" t="str">
        <f>IF(基本情報登録!$D$10="","",IF(基本情報登録!$D$10=登録データ!D1516,1,0))</f>
        <v/>
      </c>
    </row>
    <row r="1517" spans="1:16" x14ac:dyDescent="0.15">
      <c r="A1517" s="108"/>
      <c r="B1517" s="109"/>
      <c r="C1517" s="109"/>
      <c r="D1517" s="109"/>
      <c r="E1517" s="109"/>
      <c r="F1517" s="112"/>
      <c r="G1517" s="112"/>
      <c r="H1517" s="112"/>
      <c r="I1517" s="112"/>
      <c r="J1517" s="112"/>
      <c r="P1517" s="3" t="str">
        <f>IF(基本情報登録!$D$10="","",IF(基本情報登録!$D$10=登録データ!D1517,1,0))</f>
        <v/>
      </c>
    </row>
    <row r="1518" spans="1:16" x14ac:dyDescent="0.15">
      <c r="A1518" s="108"/>
      <c r="B1518" s="109"/>
      <c r="C1518" s="109"/>
      <c r="D1518" s="109"/>
      <c r="E1518" s="109"/>
      <c r="F1518" s="112"/>
      <c r="G1518" s="112"/>
      <c r="H1518" s="112"/>
      <c r="I1518" s="112"/>
      <c r="J1518" s="112"/>
      <c r="P1518" s="3" t="str">
        <f>IF(基本情報登録!$D$10="","",IF(基本情報登録!$D$10=登録データ!D1518,1,0))</f>
        <v/>
      </c>
    </row>
    <row r="1519" spans="1:16" x14ac:dyDescent="0.15">
      <c r="A1519" s="108"/>
      <c r="B1519" s="109"/>
      <c r="C1519" s="109"/>
      <c r="D1519" s="109"/>
      <c r="E1519" s="109"/>
      <c r="F1519" s="112"/>
      <c r="G1519" s="112"/>
      <c r="H1519" s="112"/>
      <c r="I1519" s="112"/>
      <c r="J1519" s="112"/>
      <c r="P1519" s="3" t="str">
        <f>IF(基本情報登録!$D$10="","",IF(基本情報登録!$D$10=登録データ!D1519,1,0))</f>
        <v/>
      </c>
    </row>
    <row r="1520" spans="1:16" x14ac:dyDescent="0.15">
      <c r="A1520" s="108"/>
      <c r="B1520" s="109"/>
      <c r="C1520" s="109"/>
      <c r="D1520" s="109"/>
      <c r="E1520" s="109"/>
      <c r="F1520" s="112"/>
      <c r="G1520" s="112"/>
      <c r="H1520" s="112"/>
      <c r="I1520" s="112"/>
      <c r="J1520" s="112"/>
      <c r="P1520" s="3" t="str">
        <f>IF(基本情報登録!$D$10="","",IF(基本情報登録!$D$10=登録データ!D1520,1,0))</f>
        <v/>
      </c>
    </row>
    <row r="1521" spans="1:16" x14ac:dyDescent="0.15">
      <c r="A1521" s="108"/>
      <c r="B1521" s="109"/>
      <c r="C1521" s="109"/>
      <c r="D1521" s="109"/>
      <c r="E1521" s="109"/>
      <c r="F1521" s="112"/>
      <c r="G1521" s="112"/>
      <c r="H1521" s="112"/>
      <c r="I1521" s="112"/>
      <c r="J1521" s="112"/>
      <c r="P1521" s="3" t="str">
        <f>IF(基本情報登録!$D$10="","",IF(基本情報登録!$D$10=登録データ!D1521,1,0))</f>
        <v/>
      </c>
    </row>
    <row r="1522" spans="1:16" x14ac:dyDescent="0.15">
      <c r="A1522" s="108"/>
      <c r="B1522" s="109"/>
      <c r="C1522" s="109"/>
      <c r="D1522" s="109"/>
      <c r="E1522" s="109"/>
      <c r="F1522" s="112"/>
      <c r="G1522" s="112"/>
      <c r="H1522" s="112"/>
      <c r="I1522" s="112"/>
      <c r="J1522" s="112"/>
      <c r="P1522" s="3" t="str">
        <f>IF(基本情報登録!$D$10="","",IF(基本情報登録!$D$10=登録データ!D1522,1,0))</f>
        <v/>
      </c>
    </row>
    <row r="1523" spans="1:16" x14ac:dyDescent="0.15">
      <c r="A1523" s="108"/>
      <c r="B1523" s="109"/>
      <c r="C1523" s="109"/>
      <c r="D1523" s="109"/>
      <c r="E1523" s="109"/>
      <c r="F1523" s="112"/>
      <c r="G1523" s="112"/>
      <c r="H1523" s="112"/>
      <c r="I1523" s="112"/>
      <c r="J1523" s="112"/>
      <c r="P1523" s="3" t="str">
        <f>IF(基本情報登録!$D$10="","",IF(基本情報登録!$D$10=登録データ!D1523,1,0))</f>
        <v/>
      </c>
    </row>
    <row r="1524" spans="1:16" x14ac:dyDescent="0.15">
      <c r="A1524" s="108"/>
      <c r="B1524" s="109"/>
      <c r="C1524" s="109"/>
      <c r="D1524" s="109"/>
      <c r="E1524" s="109"/>
      <c r="F1524" s="112"/>
      <c r="G1524" s="112"/>
      <c r="H1524" s="112"/>
      <c r="I1524" s="112"/>
      <c r="J1524" s="112"/>
      <c r="P1524" s="3" t="str">
        <f>IF(基本情報登録!$D$10="","",IF(基本情報登録!$D$10=登録データ!D1524,1,0))</f>
        <v/>
      </c>
    </row>
    <row r="1525" spans="1:16" x14ac:dyDescent="0.15">
      <c r="A1525" s="108"/>
      <c r="B1525" s="109"/>
      <c r="C1525" s="109"/>
      <c r="D1525" s="109"/>
      <c r="E1525" s="109"/>
      <c r="F1525" s="112"/>
      <c r="G1525" s="112"/>
      <c r="H1525" s="112"/>
      <c r="I1525" s="112"/>
      <c r="J1525" s="112"/>
      <c r="P1525" s="3" t="str">
        <f>IF(基本情報登録!$D$10="","",IF(基本情報登録!$D$10=登録データ!D1525,1,0))</f>
        <v/>
      </c>
    </row>
    <row r="1526" spans="1:16" x14ac:dyDescent="0.15">
      <c r="A1526" s="108"/>
      <c r="B1526" s="109"/>
      <c r="C1526" s="109"/>
      <c r="D1526" s="109"/>
      <c r="E1526" s="109"/>
      <c r="F1526" s="112"/>
      <c r="G1526" s="112"/>
      <c r="H1526" s="112"/>
      <c r="I1526" s="112"/>
      <c r="J1526" s="112"/>
      <c r="P1526" s="3" t="str">
        <f>IF(基本情報登録!$D$10="","",IF(基本情報登録!$D$10=登録データ!D1526,1,0))</f>
        <v/>
      </c>
    </row>
    <row r="1527" spans="1:16" x14ac:dyDescent="0.15">
      <c r="A1527" s="108"/>
      <c r="B1527" s="109"/>
      <c r="C1527" s="109"/>
      <c r="D1527" s="109"/>
      <c r="E1527" s="109"/>
      <c r="F1527" s="112"/>
      <c r="G1527" s="112"/>
      <c r="H1527" s="112"/>
      <c r="I1527" s="112"/>
      <c r="J1527" s="112"/>
      <c r="P1527" s="3" t="str">
        <f>IF(基本情報登録!$D$10="","",IF(基本情報登録!$D$10=登録データ!D1527,1,0))</f>
        <v/>
      </c>
    </row>
    <row r="1528" spans="1:16" x14ac:dyDescent="0.15">
      <c r="A1528" s="108"/>
      <c r="B1528" s="109"/>
      <c r="C1528" s="109"/>
      <c r="D1528" s="109"/>
      <c r="E1528" s="109"/>
      <c r="F1528" s="112"/>
      <c r="G1528" s="112"/>
      <c r="H1528" s="112"/>
      <c r="I1528" s="112"/>
      <c r="J1528" s="112"/>
      <c r="P1528" s="3" t="str">
        <f>IF(基本情報登録!$D$10="","",IF(基本情報登録!$D$10=登録データ!D1528,1,0))</f>
        <v/>
      </c>
    </row>
    <row r="1529" spans="1:16" x14ac:dyDescent="0.15">
      <c r="A1529" s="108"/>
      <c r="B1529" s="109"/>
      <c r="C1529" s="109"/>
      <c r="D1529" s="109"/>
      <c r="E1529" s="109"/>
      <c r="F1529" s="112"/>
      <c r="G1529" s="112"/>
      <c r="H1529" s="112"/>
      <c r="I1529" s="112"/>
      <c r="J1529" s="112"/>
      <c r="P1529" s="3" t="str">
        <f>IF(基本情報登録!$D$10="","",IF(基本情報登録!$D$10=登録データ!D1529,1,0))</f>
        <v/>
      </c>
    </row>
    <row r="1530" spans="1:16" x14ac:dyDescent="0.15">
      <c r="A1530" s="108"/>
      <c r="B1530" s="109"/>
      <c r="C1530" s="109"/>
      <c r="D1530" s="109"/>
      <c r="E1530" s="109"/>
      <c r="F1530" s="112"/>
      <c r="G1530" s="112"/>
      <c r="H1530" s="112"/>
      <c r="I1530" s="112"/>
      <c r="J1530" s="112"/>
      <c r="P1530" s="3" t="str">
        <f>IF(基本情報登録!$D$10="","",IF(基本情報登録!$D$10=登録データ!D1530,1,0))</f>
        <v/>
      </c>
    </row>
    <row r="1531" spans="1:16" x14ac:dyDescent="0.15">
      <c r="A1531" s="108"/>
      <c r="B1531" s="109"/>
      <c r="C1531" s="109"/>
      <c r="D1531" s="109"/>
      <c r="E1531" s="109"/>
      <c r="F1531" s="112"/>
      <c r="G1531" s="112"/>
      <c r="H1531" s="112"/>
      <c r="I1531" s="112"/>
      <c r="J1531" s="112"/>
      <c r="P1531" s="3" t="str">
        <f>IF(基本情報登録!$D$10="","",IF(基本情報登録!$D$10=登録データ!D1531,1,0))</f>
        <v/>
      </c>
    </row>
    <row r="1532" spans="1:16" x14ac:dyDescent="0.15">
      <c r="A1532" s="108"/>
      <c r="B1532" s="109"/>
      <c r="C1532" s="109"/>
      <c r="D1532" s="109"/>
      <c r="E1532" s="109"/>
      <c r="F1532" s="112"/>
      <c r="G1532" s="112"/>
      <c r="H1532" s="112"/>
      <c r="I1532" s="112"/>
      <c r="J1532" s="112"/>
      <c r="P1532" s="3" t="str">
        <f>IF(基本情報登録!$D$10="","",IF(基本情報登録!$D$10=登録データ!D1532,1,0))</f>
        <v/>
      </c>
    </row>
    <row r="1533" spans="1:16" x14ac:dyDescent="0.15">
      <c r="A1533" s="108"/>
      <c r="B1533" s="109"/>
      <c r="C1533" s="109"/>
      <c r="D1533" s="109"/>
      <c r="E1533" s="109"/>
      <c r="F1533" s="112"/>
      <c r="G1533" s="112"/>
      <c r="H1533" s="112"/>
      <c r="I1533" s="112"/>
      <c r="J1533" s="112"/>
      <c r="P1533" s="3" t="str">
        <f>IF(基本情報登録!$D$10="","",IF(基本情報登録!$D$10=登録データ!D1533,1,0))</f>
        <v/>
      </c>
    </row>
    <row r="1534" spans="1:16" x14ac:dyDescent="0.15">
      <c r="A1534" s="108"/>
      <c r="B1534" s="109"/>
      <c r="C1534" s="109"/>
      <c r="D1534" s="109"/>
      <c r="E1534" s="109"/>
      <c r="F1534" s="112"/>
      <c r="G1534" s="112"/>
      <c r="H1534" s="112"/>
      <c r="I1534" s="112"/>
      <c r="J1534" s="112"/>
      <c r="P1534" s="3" t="str">
        <f>IF(基本情報登録!$D$10="","",IF(基本情報登録!$D$10=登録データ!D1534,1,0))</f>
        <v/>
      </c>
    </row>
    <row r="1535" spans="1:16" x14ac:dyDescent="0.15">
      <c r="A1535" s="112"/>
      <c r="B1535" s="112"/>
      <c r="C1535" s="112"/>
      <c r="D1535" s="112"/>
      <c r="E1535" s="112"/>
      <c r="F1535" s="112"/>
      <c r="G1535" s="112"/>
      <c r="H1535" s="112"/>
      <c r="I1535" s="112"/>
      <c r="J1535" s="112"/>
      <c r="P1535" s="3" t="str">
        <f>IF(基本情報登録!$D$10="","",IF(基本情報登録!$D$10=登録データ!D1535,1,0))</f>
        <v/>
      </c>
    </row>
    <row r="1536" spans="1:16" x14ac:dyDescent="0.15">
      <c r="A1536" s="112"/>
      <c r="B1536" s="112"/>
      <c r="C1536" s="112"/>
      <c r="D1536" s="112"/>
      <c r="E1536" s="112"/>
      <c r="F1536" s="112"/>
      <c r="G1536" s="112"/>
      <c r="H1536" s="112"/>
      <c r="I1536" s="112"/>
      <c r="J1536" s="112"/>
      <c r="P1536" s="3" t="str">
        <f>IF(基本情報登録!$D$10="","",IF(基本情報登録!$D$10=登録データ!D1536,1,0))</f>
        <v/>
      </c>
    </row>
    <row r="1537" spans="1:16" x14ac:dyDescent="0.15">
      <c r="A1537" s="112"/>
      <c r="B1537" s="112"/>
      <c r="C1537" s="112"/>
      <c r="D1537" s="112"/>
      <c r="E1537" s="112"/>
      <c r="F1537" s="112"/>
      <c r="G1537" s="112"/>
      <c r="H1537" s="112"/>
      <c r="I1537" s="112"/>
      <c r="J1537" s="112"/>
      <c r="P1537" s="3" t="str">
        <f>IF(基本情報登録!$D$10="","",IF(基本情報登録!$D$10=登録データ!D1537,1,0))</f>
        <v/>
      </c>
    </row>
    <row r="1538" spans="1:16" x14ac:dyDescent="0.15">
      <c r="A1538" s="112"/>
      <c r="B1538" s="112"/>
      <c r="C1538" s="112"/>
      <c r="D1538" s="112"/>
      <c r="E1538" s="112"/>
      <c r="F1538" s="112"/>
      <c r="G1538" s="112"/>
      <c r="H1538" s="112"/>
      <c r="I1538" s="112"/>
      <c r="J1538" s="112"/>
      <c r="P1538" s="3" t="str">
        <f>IF(基本情報登録!$D$10="","",IF(基本情報登録!$D$10=登録データ!D1538,1,0))</f>
        <v/>
      </c>
    </row>
    <row r="1539" spans="1:16" x14ac:dyDescent="0.15">
      <c r="A1539" s="112"/>
      <c r="B1539" s="112"/>
      <c r="C1539" s="112"/>
      <c r="D1539" s="112"/>
      <c r="E1539" s="112"/>
      <c r="F1539" s="112"/>
      <c r="G1539" s="112"/>
      <c r="H1539" s="112"/>
      <c r="I1539" s="112"/>
      <c r="J1539" s="112"/>
      <c r="P1539" s="3" t="str">
        <f>IF(基本情報登録!$D$10="","",IF(基本情報登録!$D$10=登録データ!D1539,1,0))</f>
        <v/>
      </c>
    </row>
    <row r="1540" spans="1:16" x14ac:dyDescent="0.15">
      <c r="A1540" s="112"/>
      <c r="B1540" s="112"/>
      <c r="C1540" s="112"/>
      <c r="D1540" s="112"/>
      <c r="E1540" s="112"/>
      <c r="F1540" s="112"/>
      <c r="G1540" s="112"/>
      <c r="H1540" s="112"/>
      <c r="I1540" s="112"/>
      <c r="J1540" s="112"/>
      <c r="P1540" s="3" t="str">
        <f>IF(基本情報登録!$D$10="","",IF(基本情報登録!$D$10=登録データ!D1540,1,0))</f>
        <v/>
      </c>
    </row>
    <row r="1541" spans="1:16" x14ac:dyDescent="0.15">
      <c r="A1541" s="112"/>
      <c r="B1541" s="112"/>
      <c r="C1541" s="112"/>
      <c r="D1541" s="112"/>
      <c r="E1541" s="112"/>
      <c r="F1541" s="112"/>
      <c r="G1541" s="112"/>
      <c r="H1541" s="112"/>
      <c r="I1541" s="112"/>
      <c r="J1541" s="112"/>
      <c r="P1541" s="3" t="str">
        <f>IF(基本情報登録!$D$10="","",IF(基本情報登録!$D$10=登録データ!D1541,1,0))</f>
        <v/>
      </c>
    </row>
    <row r="1542" spans="1:16" x14ac:dyDescent="0.15">
      <c r="A1542" s="112"/>
      <c r="B1542" s="112"/>
      <c r="C1542" s="112"/>
      <c r="D1542" s="112"/>
      <c r="E1542" s="112"/>
      <c r="F1542" s="112"/>
      <c r="G1542" s="112"/>
      <c r="H1542" s="112"/>
      <c r="I1542" s="112"/>
      <c r="J1542" s="112"/>
      <c r="P1542" s="3" t="str">
        <f>IF(基本情報登録!$D$10="","",IF(基本情報登録!$D$10=登録データ!D1542,1,0))</f>
        <v/>
      </c>
    </row>
    <row r="1543" spans="1:16" x14ac:dyDescent="0.15">
      <c r="A1543" s="112"/>
      <c r="B1543" s="112"/>
      <c r="C1543" s="112"/>
      <c r="D1543" s="112"/>
      <c r="E1543" s="112"/>
      <c r="F1543" s="112"/>
      <c r="G1543" s="112"/>
      <c r="H1543" s="112"/>
      <c r="I1543" s="112"/>
      <c r="J1543" s="112"/>
      <c r="P1543" s="3" t="str">
        <f>IF(基本情報登録!$D$10="","",IF(基本情報登録!$D$10=登録データ!D1543,1,0))</f>
        <v/>
      </c>
    </row>
    <row r="1544" spans="1:16" x14ac:dyDescent="0.15">
      <c r="A1544" s="112"/>
      <c r="B1544" s="112"/>
      <c r="C1544" s="112"/>
      <c r="D1544" s="112"/>
      <c r="E1544" s="112"/>
      <c r="F1544" s="112"/>
      <c r="G1544" s="112"/>
      <c r="H1544" s="112"/>
      <c r="I1544" s="112"/>
      <c r="J1544" s="112"/>
      <c r="P1544" s="3" t="str">
        <f>IF(基本情報登録!$D$10="","",IF(基本情報登録!$D$10=登録データ!D1544,1,0))</f>
        <v/>
      </c>
    </row>
    <row r="1545" spans="1:16" x14ac:dyDescent="0.15">
      <c r="A1545" s="112"/>
      <c r="B1545" s="112"/>
      <c r="C1545" s="112"/>
      <c r="D1545" s="112"/>
      <c r="E1545" s="112"/>
      <c r="F1545" s="112"/>
      <c r="G1545" s="112"/>
      <c r="H1545" s="112"/>
      <c r="I1545" s="112"/>
      <c r="J1545" s="112"/>
      <c r="P1545" s="3" t="str">
        <f>IF(基本情報登録!$D$10="","",IF(基本情報登録!$D$10=登録データ!D1545,1,0))</f>
        <v/>
      </c>
    </row>
    <row r="1546" spans="1:16" x14ac:dyDescent="0.15">
      <c r="A1546" s="112"/>
      <c r="B1546" s="112"/>
      <c r="C1546" s="112"/>
      <c r="D1546" s="112"/>
      <c r="E1546" s="112"/>
      <c r="F1546" s="112"/>
      <c r="G1546" s="112"/>
      <c r="H1546" s="112"/>
      <c r="I1546" s="112"/>
      <c r="J1546" s="112"/>
      <c r="P1546" s="3" t="str">
        <f>IF(基本情報登録!$D$10="","",IF(基本情報登録!$D$10=登録データ!D1546,1,0))</f>
        <v/>
      </c>
    </row>
    <row r="1547" spans="1:16" x14ac:dyDescent="0.15">
      <c r="A1547" s="112"/>
      <c r="B1547" s="112"/>
      <c r="C1547" s="112"/>
      <c r="D1547" s="112"/>
      <c r="E1547" s="112"/>
      <c r="F1547" s="112"/>
      <c r="G1547" s="112"/>
      <c r="H1547" s="112"/>
      <c r="I1547" s="112"/>
      <c r="J1547" s="112"/>
      <c r="P1547" s="3" t="str">
        <f>IF(基本情報登録!$D$10="","",IF(基本情報登録!$D$10=登録データ!D1547,1,0))</f>
        <v/>
      </c>
    </row>
    <row r="1548" spans="1:16" x14ac:dyDescent="0.15">
      <c r="A1548" s="112"/>
      <c r="B1548" s="112"/>
      <c r="C1548" s="112"/>
      <c r="D1548" s="112"/>
      <c r="E1548" s="112"/>
      <c r="F1548" s="112"/>
      <c r="G1548" s="112"/>
      <c r="H1548" s="112"/>
      <c r="I1548" s="112"/>
      <c r="J1548" s="112"/>
      <c r="P1548" s="3" t="str">
        <f>IF(基本情報登録!$D$10="","",IF(基本情報登録!$D$10=登録データ!D1548,1,0))</f>
        <v/>
      </c>
    </row>
    <row r="1549" spans="1:16" x14ac:dyDescent="0.15">
      <c r="A1549" s="112"/>
      <c r="B1549" s="112"/>
      <c r="C1549" s="112"/>
      <c r="D1549" s="112"/>
      <c r="E1549" s="112"/>
      <c r="F1549" s="112"/>
      <c r="G1549" s="112"/>
      <c r="H1549" s="112"/>
      <c r="I1549" s="112"/>
      <c r="J1549" s="112"/>
      <c r="P1549" s="3" t="str">
        <f>IF(基本情報登録!$D$10="","",IF(基本情報登録!$D$10=登録データ!D1549,1,0))</f>
        <v/>
      </c>
    </row>
    <row r="1550" spans="1:16" x14ac:dyDescent="0.15">
      <c r="A1550" s="112"/>
      <c r="B1550" s="112"/>
      <c r="C1550" s="112"/>
      <c r="D1550" s="112"/>
      <c r="E1550" s="112"/>
      <c r="F1550" s="112"/>
      <c r="G1550" s="112"/>
      <c r="H1550" s="112"/>
      <c r="I1550" s="112"/>
      <c r="J1550" s="112"/>
      <c r="P1550" s="3" t="str">
        <f>IF(基本情報登録!$D$10="","",IF(基本情報登録!$D$10=登録データ!D1550,1,0))</f>
        <v/>
      </c>
    </row>
    <row r="1551" spans="1:16" x14ac:dyDescent="0.15">
      <c r="A1551" s="112"/>
      <c r="B1551" s="112"/>
      <c r="C1551" s="112"/>
      <c r="D1551" s="112"/>
      <c r="E1551" s="112"/>
      <c r="F1551" s="112"/>
      <c r="G1551" s="112"/>
      <c r="H1551" s="112"/>
      <c r="I1551" s="112"/>
      <c r="J1551" s="112"/>
      <c r="P1551" s="3" t="str">
        <f>IF(基本情報登録!$D$10="","",IF(基本情報登録!$D$10=登録データ!D1551,1,0))</f>
        <v/>
      </c>
    </row>
    <row r="1552" spans="1:16" x14ac:dyDescent="0.15">
      <c r="A1552" s="112"/>
      <c r="B1552" s="112"/>
      <c r="C1552" s="112"/>
      <c r="D1552" s="112"/>
      <c r="E1552" s="112"/>
      <c r="F1552" s="112"/>
      <c r="G1552" s="112"/>
      <c r="H1552" s="112"/>
      <c r="I1552" s="112"/>
      <c r="J1552" s="112"/>
      <c r="P1552" s="3" t="str">
        <f>IF(基本情報登録!$D$10="","",IF(基本情報登録!$D$10=登録データ!D1552,1,0))</f>
        <v/>
      </c>
    </row>
    <row r="1553" spans="1:16" x14ac:dyDescent="0.15">
      <c r="A1553" s="112"/>
      <c r="B1553" s="112"/>
      <c r="C1553" s="112"/>
      <c r="D1553" s="112"/>
      <c r="E1553" s="112"/>
      <c r="F1553" s="112"/>
      <c r="G1553" s="112"/>
      <c r="H1553" s="112"/>
      <c r="I1553" s="112"/>
      <c r="J1553" s="112"/>
      <c r="P1553" s="3" t="str">
        <f>IF(基本情報登録!$D$10="","",IF(基本情報登録!$D$10=登録データ!D1553,1,0))</f>
        <v/>
      </c>
    </row>
    <row r="1554" spans="1:16" x14ac:dyDescent="0.15">
      <c r="A1554" s="112"/>
      <c r="B1554" s="112"/>
      <c r="C1554" s="112"/>
      <c r="D1554" s="112"/>
      <c r="E1554" s="112"/>
      <c r="F1554" s="112"/>
      <c r="G1554" s="112"/>
      <c r="H1554" s="112"/>
      <c r="I1554" s="112"/>
      <c r="J1554" s="112"/>
      <c r="P1554" s="3" t="str">
        <f>IF(基本情報登録!$D$10="","",IF(基本情報登録!$D$10=登録データ!D1554,1,0))</f>
        <v/>
      </c>
    </row>
    <row r="1555" spans="1:16" x14ac:dyDescent="0.15">
      <c r="A1555" s="112"/>
      <c r="B1555" s="112"/>
      <c r="C1555" s="112"/>
      <c r="D1555" s="112"/>
      <c r="E1555" s="112"/>
      <c r="F1555" s="112"/>
      <c r="G1555" s="112"/>
      <c r="H1555" s="112"/>
      <c r="I1555" s="112"/>
      <c r="J1555" s="112"/>
      <c r="P1555" s="3" t="str">
        <f>IF(基本情報登録!$D$10="","",IF(基本情報登録!$D$10=登録データ!D1555,1,0))</f>
        <v/>
      </c>
    </row>
    <row r="1556" spans="1:16" x14ac:dyDescent="0.15">
      <c r="A1556" s="112"/>
      <c r="B1556" s="112"/>
      <c r="C1556" s="112"/>
      <c r="D1556" s="112"/>
      <c r="E1556" s="112"/>
      <c r="F1556" s="112"/>
      <c r="G1556" s="112"/>
      <c r="H1556" s="112"/>
      <c r="I1556" s="112"/>
      <c r="J1556" s="112"/>
      <c r="P1556" s="3" t="str">
        <f>IF(基本情報登録!$D$10="","",IF(基本情報登録!$D$10=登録データ!D1556,1,0))</f>
        <v/>
      </c>
    </row>
    <row r="1557" spans="1:16" x14ac:dyDescent="0.15">
      <c r="A1557" s="112"/>
      <c r="B1557" s="112"/>
      <c r="C1557" s="112"/>
      <c r="D1557" s="112"/>
      <c r="E1557" s="112"/>
      <c r="F1557" s="112"/>
      <c r="G1557" s="112"/>
      <c r="H1557" s="112"/>
      <c r="I1557" s="112"/>
      <c r="J1557" s="112"/>
      <c r="P1557" s="3" t="str">
        <f>IF(基本情報登録!$D$10="","",IF(基本情報登録!$D$10=登録データ!D1557,1,0))</f>
        <v/>
      </c>
    </row>
    <row r="1558" spans="1:16" x14ac:dyDescent="0.15">
      <c r="A1558" s="112"/>
      <c r="B1558" s="112"/>
      <c r="C1558" s="112"/>
      <c r="D1558" s="112"/>
      <c r="E1558" s="112"/>
      <c r="F1558" s="112"/>
      <c r="G1558" s="112"/>
      <c r="H1558" s="112"/>
      <c r="I1558" s="112"/>
      <c r="J1558" s="112"/>
      <c r="P1558" s="3" t="str">
        <f>IF(基本情報登録!$D$10="","",IF(基本情報登録!$D$10=登録データ!D1558,1,0))</f>
        <v/>
      </c>
    </row>
    <row r="1559" spans="1:16" x14ac:dyDescent="0.15">
      <c r="A1559" s="112"/>
      <c r="B1559" s="112"/>
      <c r="C1559" s="112"/>
      <c r="D1559" s="112"/>
      <c r="E1559" s="112"/>
      <c r="F1559" s="112"/>
      <c r="G1559" s="112"/>
      <c r="H1559" s="112"/>
      <c r="I1559" s="112"/>
      <c r="J1559" s="112"/>
      <c r="P1559" s="3" t="str">
        <f>IF(基本情報登録!$D$10="","",IF(基本情報登録!$D$10=登録データ!D1559,1,0))</f>
        <v/>
      </c>
    </row>
    <row r="1560" spans="1:16" x14ac:dyDescent="0.15">
      <c r="A1560" s="112"/>
      <c r="B1560" s="112"/>
      <c r="C1560" s="112"/>
      <c r="D1560" s="112"/>
      <c r="E1560" s="112"/>
      <c r="F1560" s="112"/>
      <c r="G1560" s="112"/>
      <c r="H1560" s="112"/>
      <c r="I1560" s="112"/>
      <c r="J1560" s="112"/>
      <c r="P1560" s="3" t="str">
        <f>IF(基本情報登録!$D$10="","",IF(基本情報登録!$D$10=登録データ!D1560,1,0))</f>
        <v/>
      </c>
    </row>
    <row r="1561" spans="1:16" x14ac:dyDescent="0.15">
      <c r="A1561" s="112"/>
      <c r="B1561" s="112"/>
      <c r="C1561" s="112"/>
      <c r="D1561" s="112"/>
      <c r="E1561" s="112"/>
      <c r="F1561" s="112"/>
      <c r="G1561" s="112"/>
      <c r="H1561" s="112"/>
      <c r="I1561" s="112"/>
      <c r="J1561" s="112"/>
      <c r="P1561" s="3" t="str">
        <f>IF(基本情報登録!$D$10="","",IF(基本情報登録!$D$10=登録データ!D1561,1,0))</f>
        <v/>
      </c>
    </row>
    <row r="1562" spans="1:16" x14ac:dyDescent="0.15">
      <c r="A1562" s="112"/>
      <c r="B1562" s="112"/>
      <c r="C1562" s="112"/>
      <c r="D1562" s="112"/>
      <c r="E1562" s="112"/>
      <c r="F1562" s="112"/>
      <c r="G1562" s="112"/>
      <c r="H1562" s="112"/>
      <c r="I1562" s="112"/>
      <c r="J1562" s="112"/>
      <c r="P1562" s="3" t="str">
        <f>IF(基本情報登録!$D$10="","",IF(基本情報登録!$D$10=登録データ!D1562,1,0))</f>
        <v/>
      </c>
    </row>
    <row r="1563" spans="1:16" x14ac:dyDescent="0.15">
      <c r="A1563" s="112"/>
      <c r="B1563" s="112"/>
      <c r="C1563" s="112"/>
      <c r="D1563" s="112"/>
      <c r="E1563" s="112"/>
      <c r="F1563" s="112"/>
      <c r="G1563" s="112"/>
      <c r="H1563" s="112"/>
      <c r="I1563" s="112"/>
      <c r="J1563" s="112"/>
      <c r="P1563" s="3" t="str">
        <f>IF(基本情報登録!$D$10="","",IF(基本情報登録!$D$10=登録データ!D1563,1,0))</f>
        <v/>
      </c>
    </row>
    <row r="1564" spans="1:16" x14ac:dyDescent="0.15">
      <c r="A1564" s="112"/>
      <c r="B1564" s="112"/>
      <c r="C1564" s="112"/>
      <c r="D1564" s="112"/>
      <c r="E1564" s="112"/>
      <c r="F1564" s="112"/>
      <c r="G1564" s="112"/>
      <c r="H1564" s="112"/>
      <c r="I1564" s="112"/>
      <c r="J1564" s="112"/>
      <c r="P1564" s="3" t="str">
        <f>IF(基本情報登録!$D$10="","",IF(基本情報登録!$D$10=登録データ!D1564,1,0))</f>
        <v/>
      </c>
    </row>
    <row r="1565" spans="1:16" x14ac:dyDescent="0.15">
      <c r="A1565" s="112"/>
      <c r="B1565" s="112"/>
      <c r="C1565" s="112"/>
      <c r="D1565" s="112"/>
      <c r="E1565" s="112"/>
      <c r="F1565" s="112"/>
      <c r="G1565" s="112"/>
      <c r="H1565" s="112"/>
      <c r="I1565" s="112"/>
      <c r="J1565" s="112"/>
      <c r="P1565" s="3" t="str">
        <f>IF(基本情報登録!$D$10="","",IF(基本情報登録!$D$10=登録データ!D1565,1,0))</f>
        <v/>
      </c>
    </row>
    <row r="1566" spans="1:16" x14ac:dyDescent="0.15">
      <c r="A1566" s="112"/>
      <c r="B1566" s="112"/>
      <c r="C1566" s="112"/>
      <c r="D1566" s="112"/>
      <c r="E1566" s="112"/>
      <c r="F1566" s="112"/>
      <c r="G1566" s="112"/>
      <c r="H1566" s="112"/>
      <c r="I1566" s="112"/>
      <c r="J1566" s="112"/>
      <c r="P1566" s="3" t="str">
        <f>IF(基本情報登録!$D$10="","",IF(基本情報登録!$D$10=登録データ!D1566,1,0))</f>
        <v/>
      </c>
    </row>
    <row r="1567" spans="1:16" x14ac:dyDescent="0.15">
      <c r="A1567" s="112"/>
      <c r="B1567" s="112"/>
      <c r="C1567" s="112"/>
      <c r="D1567" s="112"/>
      <c r="E1567" s="112"/>
      <c r="F1567" s="112"/>
      <c r="G1567" s="112"/>
      <c r="H1567" s="112"/>
      <c r="I1567" s="112"/>
      <c r="J1567" s="112"/>
      <c r="P1567" s="3" t="str">
        <f>IF(基本情報登録!$D$10="","",IF(基本情報登録!$D$10=登録データ!D1567,1,0))</f>
        <v/>
      </c>
    </row>
    <row r="1568" spans="1:16" x14ac:dyDescent="0.15">
      <c r="A1568" s="112"/>
      <c r="B1568" s="112"/>
      <c r="C1568" s="112"/>
      <c r="D1568" s="112"/>
      <c r="E1568" s="112"/>
      <c r="F1568" s="112"/>
      <c r="G1568" s="112"/>
      <c r="H1568" s="112"/>
      <c r="I1568" s="112"/>
      <c r="J1568" s="112"/>
      <c r="P1568" s="3" t="str">
        <f>IF(基本情報登録!$D$10="","",IF(基本情報登録!$D$10=登録データ!D1568,1,0))</f>
        <v/>
      </c>
    </row>
    <row r="1569" spans="1:16" x14ac:dyDescent="0.15">
      <c r="A1569" s="112"/>
      <c r="B1569" s="112"/>
      <c r="C1569" s="112"/>
      <c r="D1569" s="112"/>
      <c r="E1569" s="112"/>
      <c r="F1569" s="112"/>
      <c r="G1569" s="112"/>
      <c r="H1569" s="112"/>
      <c r="I1569" s="112"/>
      <c r="J1569" s="112"/>
      <c r="P1569" s="3" t="str">
        <f>IF(基本情報登録!$D$10="","",IF(基本情報登録!$D$10=登録データ!D1569,1,0))</f>
        <v/>
      </c>
    </row>
    <row r="1570" spans="1:16" x14ac:dyDescent="0.15">
      <c r="A1570" s="112"/>
      <c r="B1570" s="112"/>
      <c r="C1570" s="112"/>
      <c r="D1570" s="112"/>
      <c r="E1570" s="112"/>
      <c r="F1570" s="112"/>
      <c r="G1570" s="112"/>
      <c r="H1570" s="112"/>
      <c r="I1570" s="112"/>
      <c r="J1570" s="112"/>
      <c r="P1570" s="3" t="str">
        <f>IF(基本情報登録!$D$10="","",IF(基本情報登録!$D$10=登録データ!D1570,1,0))</f>
        <v/>
      </c>
    </row>
    <row r="1571" spans="1:16" x14ac:dyDescent="0.15">
      <c r="A1571" s="112"/>
      <c r="B1571" s="112"/>
      <c r="C1571" s="112"/>
      <c r="D1571" s="112"/>
      <c r="E1571" s="112"/>
      <c r="F1571" s="112"/>
      <c r="G1571" s="112"/>
      <c r="H1571" s="112"/>
      <c r="I1571" s="112"/>
      <c r="J1571" s="112"/>
      <c r="P1571" s="3" t="str">
        <f>IF(基本情報登録!$D$10="","",IF(基本情報登録!$D$10=登録データ!D1571,1,0))</f>
        <v/>
      </c>
    </row>
    <row r="1572" spans="1:16" x14ac:dyDescent="0.15">
      <c r="A1572" s="112"/>
      <c r="B1572" s="112"/>
      <c r="C1572" s="112"/>
      <c r="D1572" s="112"/>
      <c r="E1572" s="112"/>
      <c r="F1572" s="112"/>
      <c r="G1572" s="112"/>
      <c r="H1572" s="112"/>
      <c r="I1572" s="112"/>
      <c r="J1572" s="112"/>
      <c r="P1572" s="3" t="str">
        <f>IF(基本情報登録!$D$10="","",IF(基本情報登録!$D$10=登録データ!D1572,1,0))</f>
        <v/>
      </c>
    </row>
    <row r="1573" spans="1:16" x14ac:dyDescent="0.15">
      <c r="A1573" s="112"/>
      <c r="B1573" s="112"/>
      <c r="C1573" s="112"/>
      <c r="D1573" s="112"/>
      <c r="E1573" s="112"/>
      <c r="F1573" s="112"/>
      <c r="G1573" s="112"/>
      <c r="H1573" s="112"/>
      <c r="I1573" s="112"/>
      <c r="J1573" s="112"/>
      <c r="P1573" s="3" t="str">
        <f>IF(基本情報登録!$D$10="","",IF(基本情報登録!$D$10=登録データ!D1573,1,0))</f>
        <v/>
      </c>
    </row>
    <row r="1574" spans="1:16" x14ac:dyDescent="0.15">
      <c r="A1574" s="112"/>
      <c r="B1574" s="112"/>
      <c r="C1574" s="112"/>
      <c r="D1574" s="112"/>
      <c r="E1574" s="112"/>
      <c r="F1574" s="112"/>
      <c r="G1574" s="112"/>
      <c r="H1574" s="112"/>
      <c r="I1574" s="112"/>
      <c r="J1574" s="112"/>
      <c r="P1574" s="3" t="str">
        <f>IF(基本情報登録!$D$10="","",IF(基本情報登録!$D$10=登録データ!D1574,1,0))</f>
        <v/>
      </c>
    </row>
    <row r="1575" spans="1:16" x14ac:dyDescent="0.15">
      <c r="A1575" s="112"/>
      <c r="B1575" s="112"/>
      <c r="C1575" s="112"/>
      <c r="D1575" s="112"/>
      <c r="E1575" s="112"/>
      <c r="F1575" s="112"/>
      <c r="G1575" s="112"/>
      <c r="H1575" s="112"/>
      <c r="I1575" s="112"/>
      <c r="J1575" s="112"/>
      <c r="P1575" s="3" t="str">
        <f>IF(基本情報登録!$D$10="","",IF(基本情報登録!$D$10=登録データ!D1575,1,0))</f>
        <v/>
      </c>
    </row>
    <row r="1576" spans="1:16" x14ac:dyDescent="0.15">
      <c r="A1576" s="112"/>
      <c r="B1576" s="112"/>
      <c r="C1576" s="112"/>
      <c r="D1576" s="112"/>
      <c r="E1576" s="112"/>
      <c r="F1576" s="112"/>
      <c r="G1576" s="112"/>
      <c r="H1576" s="112"/>
      <c r="I1576" s="112"/>
      <c r="J1576" s="112"/>
      <c r="P1576" s="3" t="str">
        <f>IF(基本情報登録!$D$10="","",IF(基本情報登録!$D$10=登録データ!D1576,1,0))</f>
        <v/>
      </c>
    </row>
    <row r="1577" spans="1:16" x14ac:dyDescent="0.15">
      <c r="A1577" s="112"/>
      <c r="B1577" s="112"/>
      <c r="C1577" s="112"/>
      <c r="D1577" s="112"/>
      <c r="E1577" s="112"/>
      <c r="F1577" s="112"/>
      <c r="G1577" s="112"/>
      <c r="H1577" s="112"/>
      <c r="I1577" s="112"/>
      <c r="J1577" s="112"/>
      <c r="P1577" s="3" t="str">
        <f>IF(基本情報登録!$D$10="","",IF(基本情報登録!$D$10=登録データ!D1577,1,0))</f>
        <v/>
      </c>
    </row>
    <row r="1578" spans="1:16" x14ac:dyDescent="0.15">
      <c r="A1578" s="112"/>
      <c r="B1578" s="112"/>
      <c r="C1578" s="112"/>
      <c r="D1578" s="112"/>
      <c r="E1578" s="112"/>
      <c r="F1578" s="112"/>
      <c r="G1578" s="112"/>
      <c r="H1578" s="112"/>
      <c r="I1578" s="112"/>
      <c r="J1578" s="112"/>
      <c r="P1578" s="3" t="str">
        <f>IF(基本情報登録!$D$10="","",IF(基本情報登録!$D$10=登録データ!D1578,1,0))</f>
        <v/>
      </c>
    </row>
    <row r="1579" spans="1:16" x14ac:dyDescent="0.15">
      <c r="A1579" s="112"/>
      <c r="B1579" s="112"/>
      <c r="C1579" s="112"/>
      <c r="D1579" s="112"/>
      <c r="E1579" s="112"/>
      <c r="F1579" s="112"/>
      <c r="G1579" s="112"/>
      <c r="H1579" s="112"/>
      <c r="I1579" s="112"/>
      <c r="J1579" s="112"/>
      <c r="P1579" s="3" t="str">
        <f>IF(基本情報登録!$D$10="","",IF(基本情報登録!$D$10=登録データ!D1579,1,0))</f>
        <v/>
      </c>
    </row>
    <row r="1580" spans="1:16" x14ac:dyDescent="0.15">
      <c r="A1580" s="112"/>
      <c r="B1580" s="112"/>
      <c r="C1580" s="112"/>
      <c r="D1580" s="112"/>
      <c r="E1580" s="112"/>
      <c r="F1580" s="112"/>
      <c r="G1580" s="112"/>
      <c r="H1580" s="112"/>
      <c r="I1580" s="112"/>
      <c r="J1580" s="112"/>
      <c r="P1580" s="3" t="str">
        <f>IF(基本情報登録!$D$10="","",IF(基本情報登録!$D$10=登録データ!D1580,1,0))</f>
        <v/>
      </c>
    </row>
    <row r="1581" spans="1:16" x14ac:dyDescent="0.15">
      <c r="A1581" s="112"/>
      <c r="B1581" s="112"/>
      <c r="C1581" s="112"/>
      <c r="D1581" s="112"/>
      <c r="E1581" s="112"/>
      <c r="F1581" s="112"/>
      <c r="G1581" s="112"/>
      <c r="H1581" s="112"/>
      <c r="I1581" s="112"/>
      <c r="J1581" s="112"/>
      <c r="P1581" s="3" t="str">
        <f>IF(基本情報登録!$D$10="","",IF(基本情報登録!$D$10=登録データ!D1581,1,0))</f>
        <v/>
      </c>
    </row>
    <row r="1582" spans="1:16" x14ac:dyDescent="0.15">
      <c r="A1582" s="112"/>
      <c r="B1582" s="112"/>
      <c r="C1582" s="112"/>
      <c r="D1582" s="112"/>
      <c r="E1582" s="112"/>
      <c r="F1582" s="112"/>
      <c r="G1582" s="112"/>
      <c r="H1582" s="112"/>
      <c r="I1582" s="112"/>
      <c r="J1582" s="112"/>
      <c r="P1582" s="3" t="str">
        <f>IF(基本情報登録!$D$10="","",IF(基本情報登録!$D$10=登録データ!D1582,1,0))</f>
        <v/>
      </c>
    </row>
    <row r="1583" spans="1:16" x14ac:dyDescent="0.15">
      <c r="A1583" s="112"/>
      <c r="B1583" s="112"/>
      <c r="C1583" s="112"/>
      <c r="D1583" s="112"/>
      <c r="E1583" s="112"/>
      <c r="F1583" s="112"/>
      <c r="G1583" s="112"/>
      <c r="H1583" s="112"/>
      <c r="I1583" s="112"/>
      <c r="J1583" s="112"/>
      <c r="P1583" s="3" t="str">
        <f>IF(基本情報登録!$D$10="","",IF(基本情報登録!$D$10=登録データ!D1583,1,0))</f>
        <v/>
      </c>
    </row>
    <row r="1584" spans="1:16" x14ac:dyDescent="0.15">
      <c r="A1584" s="112"/>
      <c r="B1584" s="112"/>
      <c r="C1584" s="112"/>
      <c r="D1584" s="112"/>
      <c r="E1584" s="112"/>
      <c r="F1584" s="112"/>
      <c r="G1584" s="112"/>
      <c r="H1584" s="112"/>
      <c r="I1584" s="112"/>
      <c r="J1584" s="112"/>
      <c r="P1584" s="3" t="str">
        <f>IF(基本情報登録!$D$10="","",IF(基本情報登録!$D$10=登録データ!D1584,1,0))</f>
        <v/>
      </c>
    </row>
    <row r="1585" spans="1:16" x14ac:dyDescent="0.15">
      <c r="A1585" s="112"/>
      <c r="B1585" s="112"/>
      <c r="C1585" s="112"/>
      <c r="D1585" s="112"/>
      <c r="E1585" s="112"/>
      <c r="F1585" s="112"/>
      <c r="G1585" s="112"/>
      <c r="H1585" s="112"/>
      <c r="I1585" s="112"/>
      <c r="J1585" s="112"/>
      <c r="P1585" s="3" t="str">
        <f>IF(基本情報登録!$D$10="","",IF(基本情報登録!$D$10=登録データ!D1585,1,0))</f>
        <v/>
      </c>
    </row>
    <row r="1586" spans="1:16" x14ac:dyDescent="0.15">
      <c r="A1586" s="112"/>
      <c r="B1586" s="112"/>
      <c r="C1586" s="112"/>
      <c r="D1586" s="112"/>
      <c r="E1586" s="112"/>
      <c r="F1586" s="112"/>
      <c r="G1586" s="112"/>
      <c r="H1586" s="112"/>
      <c r="I1586" s="112"/>
      <c r="J1586" s="112"/>
      <c r="P1586" s="3" t="str">
        <f>IF(基本情報登録!$D$10="","",IF(基本情報登録!$D$10=登録データ!D1586,1,0))</f>
        <v/>
      </c>
    </row>
    <row r="1587" spans="1:16" x14ac:dyDescent="0.15">
      <c r="A1587" s="7"/>
      <c r="B1587" s="7"/>
      <c r="C1587" s="7"/>
      <c r="D1587" s="7"/>
      <c r="E1587" s="7"/>
      <c r="F1587" s="112"/>
      <c r="G1587" s="112"/>
      <c r="H1587" s="112"/>
      <c r="I1587" s="112"/>
      <c r="J1587" s="112"/>
      <c r="P1587" s="3" t="str">
        <f>IF(基本情報登録!$D$10="","",IF(基本情報登録!$D$10=登録データ!D1587,1,0))</f>
        <v/>
      </c>
    </row>
    <row r="1588" spans="1:16" x14ac:dyDescent="0.15">
      <c r="A1588" s="7"/>
      <c r="B1588" s="7"/>
      <c r="C1588" s="7"/>
      <c r="D1588" s="7"/>
      <c r="E1588" s="7"/>
      <c r="F1588" s="112"/>
      <c r="G1588" s="112"/>
      <c r="H1588" s="112"/>
      <c r="I1588" s="112"/>
      <c r="J1588" s="112"/>
      <c r="P1588" s="3" t="str">
        <f>IF(基本情報登録!$D$10="","",IF(基本情報登録!$D$10=登録データ!D1588,1,0))</f>
        <v/>
      </c>
    </row>
    <row r="1589" spans="1:16" x14ac:dyDescent="0.15">
      <c r="A1589" s="7"/>
      <c r="B1589" s="7"/>
      <c r="C1589" s="7"/>
      <c r="D1589" s="7"/>
      <c r="E1589" s="7"/>
      <c r="F1589" s="112"/>
      <c r="G1589" s="112"/>
      <c r="H1589" s="112"/>
      <c r="I1589" s="112"/>
      <c r="J1589" s="112"/>
      <c r="P1589" s="3" t="str">
        <f>IF(基本情報登録!$D$10="","",IF(基本情報登録!$D$10=登録データ!D1589,1,0))</f>
        <v/>
      </c>
    </row>
    <row r="1590" spans="1:16" x14ac:dyDescent="0.15">
      <c r="A1590" s="7"/>
      <c r="B1590" s="7"/>
      <c r="C1590" s="7"/>
      <c r="D1590" s="7"/>
      <c r="E1590" s="7"/>
      <c r="F1590" s="112"/>
      <c r="G1590" s="112"/>
      <c r="H1590" s="112"/>
      <c r="I1590" s="112"/>
      <c r="J1590" s="112"/>
      <c r="P1590" s="3" t="str">
        <f>IF(基本情報登録!$D$10="","",IF(基本情報登録!$D$10=登録データ!D1590,1,0))</f>
        <v/>
      </c>
    </row>
    <row r="1591" spans="1:16" x14ac:dyDescent="0.15">
      <c r="A1591" s="7"/>
      <c r="B1591" s="7"/>
      <c r="C1591" s="7"/>
      <c r="D1591" s="7"/>
      <c r="E1591" s="7"/>
      <c r="F1591" s="112"/>
      <c r="G1591" s="112"/>
      <c r="H1591" s="112"/>
      <c r="I1591" s="112"/>
      <c r="J1591" s="112"/>
      <c r="P1591" s="3" t="str">
        <f>IF(基本情報登録!$D$10="","",IF(基本情報登録!$D$10=登録データ!D1591,1,0))</f>
        <v/>
      </c>
    </row>
    <row r="1592" spans="1:16" x14ac:dyDescent="0.15">
      <c r="A1592" s="7"/>
      <c r="B1592" s="7"/>
      <c r="C1592" s="7"/>
      <c r="D1592" s="7"/>
      <c r="E1592" s="7"/>
      <c r="F1592" s="112"/>
      <c r="G1592" s="112"/>
      <c r="H1592" s="112"/>
      <c r="I1592" s="112"/>
      <c r="J1592" s="112"/>
      <c r="P1592" s="3" t="str">
        <f>IF(基本情報登録!$D$10="","",IF(基本情報登録!$D$10=登録データ!D1592,1,0))</f>
        <v/>
      </c>
    </row>
    <row r="1593" spans="1:16" x14ac:dyDescent="0.15">
      <c r="A1593" s="7"/>
      <c r="B1593" s="7"/>
      <c r="C1593" s="7"/>
      <c r="D1593" s="7"/>
      <c r="E1593" s="7"/>
      <c r="F1593" s="112"/>
      <c r="G1593" s="112"/>
      <c r="H1593" s="112"/>
      <c r="I1593" s="112"/>
      <c r="J1593" s="112"/>
      <c r="P1593" s="3" t="str">
        <f>IF(基本情報登録!$D$10="","",IF(基本情報登録!$D$10=登録データ!D1593,1,0))</f>
        <v/>
      </c>
    </row>
    <row r="1594" spans="1:16" x14ac:dyDescent="0.15">
      <c r="A1594" s="7"/>
      <c r="B1594" s="7"/>
      <c r="C1594" s="7"/>
      <c r="D1594" s="7"/>
      <c r="E1594" s="7"/>
      <c r="F1594" s="112"/>
      <c r="G1594" s="112"/>
      <c r="H1594" s="112"/>
      <c r="I1594" s="112"/>
      <c r="J1594" s="112"/>
      <c r="P1594" s="3" t="str">
        <f>IF(基本情報登録!$D$10="","",IF(基本情報登録!$D$10=登録データ!D1594,1,0))</f>
        <v/>
      </c>
    </row>
    <row r="1595" spans="1:16" x14ac:dyDescent="0.15">
      <c r="A1595" s="7"/>
      <c r="B1595" s="7"/>
      <c r="C1595" s="7"/>
      <c r="D1595" s="7"/>
      <c r="E1595" s="7"/>
      <c r="F1595" s="112"/>
      <c r="G1595" s="112"/>
      <c r="H1595" s="112"/>
      <c r="I1595" s="112"/>
      <c r="J1595" s="112"/>
      <c r="P1595" s="3" t="str">
        <f>IF(基本情報登録!$D$10="","",IF(基本情報登録!$D$10=登録データ!D1595,1,0))</f>
        <v/>
      </c>
    </row>
    <row r="1596" spans="1:16" x14ac:dyDescent="0.15">
      <c r="A1596" s="7"/>
      <c r="B1596" s="7"/>
      <c r="C1596" s="7"/>
      <c r="D1596" s="7"/>
      <c r="E1596" s="7"/>
      <c r="F1596" s="112"/>
      <c r="G1596" s="112"/>
      <c r="H1596" s="112"/>
      <c r="I1596" s="112"/>
      <c r="J1596" s="112"/>
      <c r="P1596" s="3" t="str">
        <f>IF(基本情報登録!$D$10="","",IF(基本情報登録!$D$10=登録データ!D1596,1,0))</f>
        <v/>
      </c>
    </row>
    <row r="1597" spans="1:16" x14ac:dyDescent="0.15">
      <c r="A1597" s="7"/>
      <c r="B1597" s="7"/>
      <c r="C1597" s="7"/>
      <c r="D1597" s="7"/>
      <c r="E1597" s="7"/>
      <c r="F1597" s="112"/>
      <c r="G1597" s="112"/>
      <c r="H1597" s="112"/>
      <c r="I1597" s="112"/>
      <c r="J1597" s="112"/>
      <c r="P1597" s="3" t="str">
        <f>IF(基本情報登録!$D$10="","",IF(基本情報登録!$D$10=登録データ!D1597,1,0))</f>
        <v/>
      </c>
    </row>
    <row r="1598" spans="1:16" x14ac:dyDescent="0.15">
      <c r="A1598" s="7"/>
      <c r="B1598" s="7"/>
      <c r="C1598" s="7"/>
      <c r="D1598" s="7"/>
      <c r="E1598" s="7"/>
      <c r="F1598" s="112"/>
      <c r="G1598" s="112"/>
      <c r="H1598" s="112"/>
      <c r="I1598" s="112"/>
      <c r="J1598" s="112"/>
      <c r="P1598" s="3" t="str">
        <f>IF(基本情報登録!$D$10="","",IF(基本情報登録!$D$10=登録データ!D1598,1,0))</f>
        <v/>
      </c>
    </row>
    <row r="1599" spans="1:16" x14ac:dyDescent="0.15">
      <c r="A1599" s="7"/>
      <c r="B1599" s="7"/>
      <c r="C1599" s="7"/>
      <c r="D1599" s="7"/>
      <c r="E1599" s="7"/>
      <c r="F1599" s="112"/>
      <c r="G1599" s="112"/>
      <c r="H1599" s="112"/>
      <c r="I1599" s="112"/>
      <c r="J1599" s="112"/>
      <c r="P1599" s="3" t="str">
        <f>IF(基本情報登録!$D$10="","",IF(基本情報登録!$D$10=登録データ!D1599,1,0))</f>
        <v/>
      </c>
    </row>
    <row r="1600" spans="1:16" x14ac:dyDescent="0.15">
      <c r="A1600" s="7"/>
      <c r="B1600" s="7"/>
      <c r="C1600" s="7"/>
      <c r="D1600" s="7"/>
      <c r="E1600" s="7"/>
      <c r="F1600" s="112"/>
      <c r="G1600" s="112"/>
      <c r="H1600" s="112"/>
      <c r="I1600" s="112"/>
      <c r="J1600" s="112"/>
      <c r="P1600" s="3" t="str">
        <f>IF(基本情報登録!$D$10="","",IF(基本情報登録!$D$10=登録データ!D1600,1,0))</f>
        <v/>
      </c>
    </row>
    <row r="1601" spans="1:16" x14ac:dyDescent="0.15">
      <c r="A1601" s="7"/>
      <c r="B1601" s="7"/>
      <c r="C1601" s="7"/>
      <c r="D1601" s="7"/>
      <c r="E1601" s="7"/>
      <c r="F1601" s="112"/>
      <c r="G1601" s="112"/>
      <c r="H1601" s="112"/>
      <c r="I1601" s="112"/>
      <c r="J1601" s="112"/>
      <c r="P1601" s="3" t="str">
        <f>IF(基本情報登録!$D$10="","",IF(基本情報登録!$D$10=登録データ!D1601,1,0))</f>
        <v/>
      </c>
    </row>
    <row r="1602" spans="1:16" x14ac:dyDescent="0.15">
      <c r="A1602" s="7"/>
      <c r="B1602" s="7"/>
      <c r="C1602" s="7"/>
      <c r="D1602" s="7"/>
      <c r="E1602" s="7"/>
      <c r="F1602" s="112"/>
      <c r="G1602" s="112"/>
      <c r="H1602" s="112"/>
      <c r="I1602" s="112"/>
      <c r="J1602" s="112"/>
      <c r="P1602" s="3" t="str">
        <f>IF(基本情報登録!$D$10="","",IF(基本情報登録!$D$10=登録データ!D1602,1,0))</f>
        <v/>
      </c>
    </row>
    <row r="1603" spans="1:16" x14ac:dyDescent="0.15">
      <c r="A1603" s="7"/>
      <c r="B1603" s="7"/>
      <c r="C1603" s="7"/>
      <c r="D1603" s="7"/>
      <c r="E1603" s="7"/>
      <c r="F1603" s="112"/>
      <c r="G1603" s="112"/>
      <c r="H1603" s="112"/>
      <c r="I1603" s="112"/>
      <c r="J1603" s="112"/>
      <c r="P1603" s="3" t="str">
        <f>IF(基本情報登録!$D$10="","",IF(基本情報登録!$D$10=登録データ!D1603,1,0))</f>
        <v/>
      </c>
    </row>
    <row r="1604" spans="1:16" x14ac:dyDescent="0.15">
      <c r="A1604" s="7"/>
      <c r="B1604" s="7"/>
      <c r="C1604" s="7"/>
      <c r="D1604" s="7"/>
      <c r="E1604" s="7"/>
      <c r="F1604" s="112"/>
      <c r="G1604" s="112"/>
      <c r="H1604" s="112"/>
      <c r="I1604" s="112"/>
      <c r="J1604" s="112"/>
      <c r="P1604" s="3" t="str">
        <f>IF(基本情報登録!$D$10="","",IF(基本情報登録!$D$10=登録データ!D1604,1,0))</f>
        <v/>
      </c>
    </row>
    <row r="1605" spans="1:16" x14ac:dyDescent="0.15">
      <c r="A1605" s="7"/>
      <c r="B1605" s="7"/>
      <c r="C1605" s="7"/>
      <c r="D1605" s="7"/>
      <c r="E1605" s="7"/>
      <c r="F1605" s="112"/>
      <c r="G1605" s="112"/>
      <c r="H1605" s="112"/>
      <c r="I1605" s="112"/>
      <c r="J1605" s="112"/>
      <c r="P1605" s="3" t="str">
        <f>IF(基本情報登録!$D$10="","",IF(基本情報登録!$D$10=登録データ!D1605,1,0))</f>
        <v/>
      </c>
    </row>
    <row r="1606" spans="1:16" x14ac:dyDescent="0.15">
      <c r="A1606" s="7"/>
      <c r="B1606" s="7"/>
      <c r="C1606" s="7"/>
      <c r="D1606" s="7"/>
      <c r="E1606" s="7"/>
      <c r="F1606" s="112"/>
      <c r="G1606" s="112"/>
      <c r="H1606" s="112"/>
      <c r="I1606" s="112"/>
      <c r="J1606" s="112"/>
      <c r="P1606" s="3" t="str">
        <f>IF(基本情報登録!$D$10="","",IF(基本情報登録!$D$10=登録データ!D1606,1,0))</f>
        <v/>
      </c>
    </row>
    <row r="1607" spans="1:16" x14ac:dyDescent="0.15">
      <c r="A1607" s="7"/>
      <c r="B1607" s="7"/>
      <c r="C1607" s="7"/>
      <c r="D1607" s="7"/>
      <c r="E1607" s="7"/>
      <c r="F1607" s="112"/>
      <c r="G1607" s="112"/>
      <c r="H1607" s="112"/>
      <c r="I1607" s="112"/>
      <c r="J1607" s="112"/>
      <c r="P1607" s="3" t="str">
        <f>IF(基本情報登録!$D$10="","",IF(基本情報登録!$D$10=登録データ!D1607,1,0))</f>
        <v/>
      </c>
    </row>
    <row r="1608" spans="1:16" x14ac:dyDescent="0.15">
      <c r="A1608" s="7"/>
      <c r="B1608" s="7"/>
      <c r="C1608" s="7"/>
      <c r="D1608" s="7"/>
      <c r="E1608" s="7"/>
      <c r="F1608" s="112"/>
      <c r="G1608" s="112"/>
      <c r="H1608" s="112"/>
      <c r="I1608" s="112"/>
      <c r="J1608" s="112"/>
      <c r="P1608" s="3" t="str">
        <f>IF(基本情報登録!$D$10="","",IF(基本情報登録!$D$10=登録データ!D1608,1,0))</f>
        <v/>
      </c>
    </row>
    <row r="1609" spans="1:16" x14ac:dyDescent="0.15">
      <c r="A1609" s="7"/>
      <c r="B1609" s="7"/>
      <c r="C1609" s="7"/>
      <c r="D1609" s="7"/>
      <c r="E1609" s="7"/>
      <c r="F1609" s="112"/>
      <c r="G1609" s="112"/>
      <c r="H1609" s="112"/>
      <c r="I1609" s="112"/>
      <c r="J1609" s="112"/>
      <c r="P1609" s="3" t="str">
        <f>IF(基本情報登録!$D$10="","",IF(基本情報登録!$D$10=登録データ!D1609,1,0))</f>
        <v/>
      </c>
    </row>
    <row r="1610" spans="1:16" x14ac:dyDescent="0.15">
      <c r="A1610" s="7"/>
      <c r="B1610" s="7"/>
      <c r="C1610" s="7"/>
      <c r="D1610" s="7"/>
      <c r="E1610" s="7"/>
      <c r="F1610" s="112"/>
      <c r="G1610" s="112"/>
      <c r="H1610" s="112"/>
      <c r="I1610" s="112"/>
      <c r="J1610" s="112"/>
      <c r="P1610" s="3" t="str">
        <f>IF(基本情報登録!$D$10="","",IF(基本情報登録!$D$10=登録データ!D1610,1,0))</f>
        <v/>
      </c>
    </row>
    <row r="1611" spans="1:16" x14ac:dyDescent="0.15">
      <c r="A1611" s="7"/>
      <c r="B1611" s="7"/>
      <c r="C1611" s="7"/>
      <c r="D1611" s="7"/>
      <c r="E1611" s="7"/>
      <c r="F1611" s="112"/>
      <c r="G1611" s="112"/>
      <c r="H1611" s="112"/>
      <c r="I1611" s="112"/>
      <c r="J1611" s="112"/>
      <c r="P1611" s="3" t="str">
        <f>IF(基本情報登録!$D$10="","",IF(基本情報登録!$D$10=登録データ!D1611,1,0))</f>
        <v/>
      </c>
    </row>
    <row r="1612" spans="1:16" x14ac:dyDescent="0.15">
      <c r="A1612" s="7"/>
      <c r="B1612" s="7"/>
      <c r="C1612" s="7"/>
      <c r="D1612" s="7"/>
      <c r="E1612" s="7"/>
      <c r="F1612" s="112"/>
      <c r="G1612" s="112"/>
      <c r="H1612" s="112"/>
      <c r="I1612" s="112"/>
      <c r="J1612" s="112"/>
      <c r="P1612" s="3" t="str">
        <f>IF(基本情報登録!$D$10="","",IF(基本情報登録!$D$10=登録データ!D1612,1,0))</f>
        <v/>
      </c>
    </row>
    <row r="1613" spans="1:16" x14ac:dyDescent="0.15">
      <c r="A1613" s="7"/>
      <c r="B1613" s="7"/>
      <c r="C1613" s="7"/>
      <c r="D1613" s="7"/>
      <c r="E1613" s="7"/>
      <c r="F1613" s="112"/>
      <c r="G1613" s="112"/>
      <c r="H1613" s="112"/>
      <c r="I1613" s="112"/>
      <c r="J1613" s="112"/>
      <c r="P1613" s="3" t="str">
        <f>IF(基本情報登録!$D$10="","",IF(基本情報登録!$D$10=登録データ!D1613,1,0))</f>
        <v/>
      </c>
    </row>
    <row r="1614" spans="1:16" x14ac:dyDescent="0.15">
      <c r="A1614" s="7"/>
      <c r="B1614" s="7"/>
      <c r="C1614" s="7"/>
      <c r="D1614" s="7"/>
      <c r="E1614" s="7"/>
      <c r="F1614" s="112"/>
      <c r="G1614" s="112"/>
      <c r="H1614" s="112"/>
      <c r="I1614" s="112"/>
      <c r="J1614" s="112"/>
      <c r="P1614" s="3" t="str">
        <f>IF(基本情報登録!$D$10="","",IF(基本情報登録!$D$10=登録データ!D1614,1,0))</f>
        <v/>
      </c>
    </row>
    <row r="1615" spans="1:16" x14ac:dyDescent="0.15">
      <c r="A1615" s="7"/>
      <c r="B1615" s="7"/>
      <c r="C1615" s="7"/>
      <c r="D1615" s="7"/>
      <c r="E1615" s="7"/>
      <c r="F1615" s="112"/>
      <c r="G1615" s="112"/>
      <c r="H1615" s="112"/>
      <c r="I1615" s="112"/>
      <c r="J1615" s="112"/>
      <c r="P1615" s="3" t="str">
        <f>IF(基本情報登録!$D$10="","",IF(基本情報登録!$D$10=登録データ!D1615,1,0))</f>
        <v/>
      </c>
    </row>
    <row r="1616" spans="1:16" x14ac:dyDescent="0.15">
      <c r="A1616" s="7"/>
      <c r="B1616" s="7"/>
      <c r="C1616" s="7"/>
      <c r="D1616" s="7"/>
      <c r="E1616" s="7"/>
      <c r="F1616" s="112"/>
      <c r="G1616" s="112"/>
      <c r="H1616" s="112"/>
      <c r="I1616" s="112"/>
      <c r="J1616" s="112"/>
      <c r="P1616" s="3" t="str">
        <f>IF(基本情報登録!$D$10="","",IF(基本情報登録!$D$10=登録データ!D1616,1,0))</f>
        <v/>
      </c>
    </row>
    <row r="1617" spans="1:16" x14ac:dyDescent="0.15">
      <c r="A1617" s="7"/>
      <c r="B1617" s="7"/>
      <c r="C1617" s="7"/>
      <c r="D1617" s="7"/>
      <c r="E1617" s="7"/>
      <c r="F1617" s="112"/>
      <c r="G1617" s="112"/>
      <c r="H1617" s="112"/>
      <c r="I1617" s="112"/>
      <c r="J1617" s="112"/>
      <c r="P1617" s="3" t="str">
        <f>IF(基本情報登録!$D$10="","",IF(基本情報登録!$D$10=登録データ!D1617,1,0))</f>
        <v/>
      </c>
    </row>
    <row r="1618" spans="1:16" x14ac:dyDescent="0.15">
      <c r="A1618" s="7"/>
      <c r="B1618" s="7"/>
      <c r="C1618" s="7"/>
      <c r="D1618" s="7"/>
      <c r="E1618" s="7"/>
      <c r="F1618" s="112"/>
      <c r="G1618" s="112"/>
      <c r="H1618" s="112"/>
      <c r="I1618" s="112"/>
      <c r="J1618" s="112"/>
      <c r="P1618" s="3" t="str">
        <f>IF(基本情報登録!$D$10="","",IF(基本情報登録!$D$10=登録データ!D1618,1,0))</f>
        <v/>
      </c>
    </row>
    <row r="1619" spans="1:16" x14ac:dyDescent="0.15">
      <c r="A1619" s="7"/>
      <c r="B1619" s="7"/>
      <c r="C1619" s="7"/>
      <c r="D1619" s="7"/>
      <c r="E1619" s="7"/>
      <c r="F1619" s="112"/>
      <c r="G1619" s="112"/>
      <c r="H1619" s="112"/>
      <c r="I1619" s="112"/>
      <c r="J1619" s="112"/>
      <c r="P1619" s="3" t="str">
        <f>IF(基本情報登録!$D$10="","",IF(基本情報登録!$D$10=登録データ!D1619,1,0))</f>
        <v/>
      </c>
    </row>
    <row r="1620" spans="1:16" x14ac:dyDescent="0.15">
      <c r="A1620" s="7"/>
      <c r="B1620" s="7"/>
      <c r="C1620" s="7"/>
      <c r="D1620" s="7"/>
      <c r="E1620" s="7"/>
      <c r="F1620" s="112"/>
      <c r="G1620" s="112"/>
      <c r="H1620" s="112"/>
      <c r="I1620" s="112"/>
      <c r="J1620" s="112"/>
      <c r="P1620" s="3" t="str">
        <f>IF(基本情報登録!$D$10="","",IF(基本情報登録!$D$10=登録データ!D1620,1,0))</f>
        <v/>
      </c>
    </row>
    <row r="1621" spans="1:16" x14ac:dyDescent="0.15">
      <c r="A1621" s="7"/>
      <c r="B1621" s="7"/>
      <c r="C1621" s="7"/>
      <c r="D1621" s="7"/>
      <c r="E1621" s="7"/>
      <c r="F1621" s="112"/>
      <c r="G1621" s="112"/>
      <c r="H1621" s="112"/>
      <c r="I1621" s="112"/>
      <c r="J1621" s="112"/>
      <c r="P1621" s="3" t="str">
        <f>IF(基本情報登録!$D$10="","",IF(基本情報登録!$D$10=登録データ!D1621,1,0))</f>
        <v/>
      </c>
    </row>
    <row r="1622" spans="1:16" x14ac:dyDescent="0.15">
      <c r="A1622" s="7"/>
      <c r="B1622" s="7"/>
      <c r="C1622" s="7"/>
      <c r="D1622" s="7"/>
      <c r="E1622" s="7"/>
      <c r="F1622" s="112"/>
      <c r="G1622" s="112"/>
      <c r="H1622" s="112"/>
      <c r="I1622" s="112"/>
      <c r="J1622" s="112"/>
      <c r="P1622" s="3" t="str">
        <f>IF(基本情報登録!$D$10="","",IF(基本情報登録!$D$10=登録データ!D1622,1,0))</f>
        <v/>
      </c>
    </row>
    <row r="1623" spans="1:16" x14ac:dyDescent="0.15">
      <c r="A1623" s="7"/>
      <c r="B1623" s="7"/>
      <c r="C1623" s="7"/>
      <c r="D1623" s="7"/>
      <c r="E1623" s="7"/>
      <c r="F1623" s="112"/>
      <c r="G1623" s="112"/>
      <c r="H1623" s="112"/>
      <c r="I1623" s="112"/>
      <c r="J1623" s="112"/>
      <c r="P1623" s="3" t="str">
        <f>IF(基本情報登録!$D$10="","",IF(基本情報登録!$D$10=登録データ!D1623,1,0))</f>
        <v/>
      </c>
    </row>
    <row r="1624" spans="1:16" x14ac:dyDescent="0.15">
      <c r="A1624" s="7"/>
      <c r="B1624" s="7"/>
      <c r="C1624" s="7"/>
      <c r="D1624" s="7"/>
      <c r="E1624" s="7"/>
      <c r="F1624" s="112"/>
      <c r="G1624" s="112"/>
      <c r="H1624" s="112"/>
      <c r="I1624" s="112"/>
      <c r="J1624" s="112"/>
      <c r="P1624" s="3" t="str">
        <f>IF(基本情報登録!$D$10="","",IF(基本情報登録!$D$10=登録データ!D1624,1,0))</f>
        <v/>
      </c>
    </row>
    <row r="1625" spans="1:16" x14ac:dyDescent="0.15">
      <c r="A1625" s="7"/>
      <c r="B1625" s="7"/>
      <c r="C1625" s="7"/>
      <c r="D1625" s="7"/>
      <c r="E1625" s="7"/>
      <c r="F1625" s="112"/>
      <c r="G1625" s="112"/>
      <c r="H1625" s="112"/>
      <c r="I1625" s="112"/>
      <c r="J1625" s="112"/>
      <c r="P1625" s="3" t="str">
        <f>IF(基本情報登録!$D$10="","",IF(基本情報登録!$D$10=登録データ!D1625,1,0))</f>
        <v/>
      </c>
    </row>
    <row r="1626" spans="1:16" x14ac:dyDescent="0.15">
      <c r="A1626" s="7"/>
      <c r="B1626" s="7"/>
      <c r="C1626" s="7"/>
      <c r="D1626" s="7"/>
      <c r="E1626" s="7"/>
      <c r="F1626" s="112"/>
      <c r="G1626" s="112"/>
      <c r="H1626" s="112"/>
      <c r="I1626" s="112"/>
      <c r="J1626" s="112"/>
      <c r="P1626" s="3" t="str">
        <f>IF(基本情報登録!$D$10="","",IF(基本情報登録!$D$10=登録データ!D1626,1,0))</f>
        <v/>
      </c>
    </row>
    <row r="1627" spans="1:16" x14ac:dyDescent="0.15">
      <c r="A1627" s="7"/>
      <c r="B1627" s="7"/>
      <c r="C1627" s="7"/>
      <c r="D1627" s="7"/>
      <c r="E1627" s="7"/>
      <c r="F1627" s="112"/>
      <c r="G1627" s="112"/>
      <c r="H1627" s="112"/>
      <c r="I1627" s="112"/>
      <c r="J1627" s="112"/>
      <c r="P1627" s="3" t="str">
        <f>IF(基本情報登録!$D$10="","",IF(基本情報登録!$D$10=登録データ!D1627,1,0))</f>
        <v/>
      </c>
    </row>
    <row r="1628" spans="1:16" x14ac:dyDescent="0.15">
      <c r="A1628" s="7"/>
      <c r="B1628" s="7"/>
      <c r="C1628" s="7"/>
      <c r="D1628" s="7"/>
      <c r="E1628" s="7"/>
      <c r="F1628" s="112"/>
      <c r="G1628" s="112"/>
      <c r="H1628" s="112"/>
      <c r="I1628" s="112"/>
      <c r="J1628" s="112"/>
      <c r="P1628" s="3" t="str">
        <f>IF(基本情報登録!$D$10="","",IF(基本情報登録!$D$10=登録データ!D1628,1,0))</f>
        <v/>
      </c>
    </row>
    <row r="1629" spans="1:16" x14ac:dyDescent="0.15">
      <c r="A1629" s="7"/>
      <c r="B1629" s="7"/>
      <c r="C1629" s="7"/>
      <c r="D1629" s="7"/>
      <c r="E1629" s="7"/>
      <c r="F1629" s="112"/>
      <c r="G1629" s="112"/>
      <c r="H1629" s="112"/>
      <c r="I1629" s="112"/>
      <c r="J1629" s="112"/>
      <c r="P1629" s="3" t="str">
        <f>IF(基本情報登録!$D$10="","",IF(基本情報登録!$D$10=登録データ!D1629,1,0))</f>
        <v/>
      </c>
    </row>
    <row r="1630" spans="1:16" x14ac:dyDescent="0.15">
      <c r="A1630" s="7"/>
      <c r="B1630" s="7"/>
      <c r="C1630" s="7"/>
      <c r="D1630" s="7"/>
      <c r="E1630" s="7"/>
      <c r="F1630" s="112"/>
      <c r="G1630" s="112"/>
      <c r="H1630" s="112"/>
      <c r="I1630" s="112"/>
      <c r="J1630" s="112"/>
      <c r="P1630" s="3" t="str">
        <f>IF(基本情報登録!$D$10="","",IF(基本情報登録!$D$10=登録データ!D1630,1,0))</f>
        <v/>
      </c>
    </row>
    <row r="1631" spans="1:16" x14ac:dyDescent="0.15">
      <c r="A1631" s="7"/>
      <c r="B1631" s="7"/>
      <c r="C1631" s="7"/>
      <c r="D1631" s="7"/>
      <c r="E1631" s="7"/>
      <c r="F1631" s="112"/>
      <c r="G1631" s="112"/>
      <c r="H1631" s="112"/>
      <c r="I1631" s="112"/>
      <c r="J1631" s="112"/>
      <c r="P1631" s="3" t="str">
        <f>IF(基本情報登録!$D$10="","",IF(基本情報登録!$D$10=登録データ!D1631,1,0))</f>
        <v/>
      </c>
    </row>
    <row r="1632" spans="1:16" x14ac:dyDescent="0.15">
      <c r="A1632" s="7"/>
      <c r="B1632" s="7"/>
      <c r="C1632" s="7"/>
      <c r="D1632" s="7"/>
      <c r="E1632" s="7"/>
      <c r="F1632" s="112"/>
      <c r="G1632" s="112"/>
      <c r="H1632" s="112"/>
      <c r="I1632" s="112"/>
      <c r="J1632" s="112"/>
      <c r="P1632" s="3" t="str">
        <f>IF(基本情報登録!$D$10="","",IF(基本情報登録!$D$10=登録データ!D1632,1,0))</f>
        <v/>
      </c>
    </row>
    <row r="1633" spans="1:16" x14ac:dyDescent="0.15">
      <c r="A1633" s="7"/>
      <c r="B1633" s="7"/>
      <c r="C1633" s="7"/>
      <c r="D1633" s="7"/>
      <c r="E1633" s="7"/>
      <c r="F1633" s="112"/>
      <c r="G1633" s="112"/>
      <c r="H1633" s="112"/>
      <c r="I1633" s="112"/>
      <c r="J1633" s="112"/>
      <c r="P1633" s="3" t="str">
        <f>IF(基本情報登録!$D$10="","",IF(基本情報登録!$D$10=登録データ!D1633,1,0))</f>
        <v/>
      </c>
    </row>
    <row r="1634" spans="1:16" x14ac:dyDescent="0.15">
      <c r="A1634" s="7"/>
      <c r="B1634" s="7"/>
      <c r="C1634" s="7"/>
      <c r="D1634" s="7"/>
      <c r="E1634" s="7"/>
      <c r="F1634" s="112"/>
      <c r="G1634" s="112"/>
      <c r="H1634" s="112"/>
      <c r="I1634" s="112"/>
      <c r="J1634" s="112"/>
      <c r="P1634" s="3" t="str">
        <f>IF(基本情報登録!$D$10="","",IF(基本情報登録!$D$10=登録データ!D1634,1,0))</f>
        <v/>
      </c>
    </row>
    <row r="1635" spans="1:16" x14ac:dyDescent="0.15">
      <c r="A1635" s="7"/>
      <c r="B1635" s="7"/>
      <c r="C1635" s="7"/>
      <c r="D1635" s="7"/>
      <c r="E1635" s="7"/>
      <c r="F1635" s="112"/>
      <c r="G1635" s="112"/>
      <c r="H1635" s="112"/>
      <c r="I1635" s="112"/>
      <c r="J1635" s="112"/>
      <c r="P1635" s="3" t="str">
        <f>IF(基本情報登録!$D$10="","",IF(基本情報登録!$D$10=登録データ!D1635,1,0))</f>
        <v/>
      </c>
    </row>
    <row r="1636" spans="1:16" x14ac:dyDescent="0.15">
      <c r="A1636" s="7"/>
      <c r="B1636" s="7"/>
      <c r="C1636" s="7"/>
      <c r="D1636" s="7"/>
      <c r="E1636" s="7"/>
      <c r="F1636" s="112"/>
      <c r="G1636" s="112"/>
      <c r="H1636" s="112"/>
      <c r="I1636" s="112"/>
      <c r="J1636" s="112"/>
      <c r="P1636" s="3" t="str">
        <f>IF(基本情報登録!$D$10="","",IF(基本情報登録!$D$10=登録データ!D1636,1,0))</f>
        <v/>
      </c>
    </row>
    <row r="1637" spans="1:16" x14ac:dyDescent="0.15">
      <c r="A1637" s="7"/>
      <c r="B1637" s="7"/>
      <c r="C1637" s="7"/>
      <c r="D1637" s="7"/>
      <c r="E1637" s="7"/>
      <c r="F1637" s="112"/>
      <c r="G1637" s="112"/>
      <c r="H1637" s="112"/>
      <c r="I1637" s="112"/>
      <c r="J1637" s="112"/>
      <c r="P1637" s="3" t="str">
        <f>IF(基本情報登録!$D$10="","",IF(基本情報登録!$D$10=登録データ!D1637,1,0))</f>
        <v/>
      </c>
    </row>
    <row r="1638" spans="1:16" x14ac:dyDescent="0.15">
      <c r="A1638" s="7"/>
      <c r="B1638" s="7"/>
      <c r="C1638" s="7"/>
      <c r="D1638" s="7"/>
      <c r="E1638" s="7"/>
      <c r="F1638" s="112"/>
      <c r="G1638" s="112"/>
      <c r="H1638" s="112"/>
      <c r="I1638" s="112"/>
      <c r="J1638" s="112"/>
      <c r="P1638" s="3" t="str">
        <f>IF(基本情報登録!$D$10="","",IF(基本情報登録!$D$10=登録データ!D1638,1,0))</f>
        <v/>
      </c>
    </row>
    <row r="1639" spans="1:16" x14ac:dyDescent="0.15">
      <c r="A1639" s="7"/>
      <c r="B1639" s="7"/>
      <c r="C1639" s="7"/>
      <c r="D1639" s="7"/>
      <c r="E1639" s="7"/>
      <c r="F1639" s="112"/>
      <c r="G1639" s="112"/>
      <c r="H1639" s="112"/>
      <c r="I1639" s="112"/>
      <c r="J1639" s="112"/>
      <c r="P1639" s="3" t="str">
        <f>IF(基本情報登録!$D$10="","",IF(基本情報登録!$D$10=登録データ!D1639,1,0))</f>
        <v/>
      </c>
    </row>
    <row r="1640" spans="1:16" x14ac:dyDescent="0.15">
      <c r="A1640" s="7"/>
      <c r="B1640" s="7"/>
      <c r="C1640" s="7"/>
      <c r="D1640" s="7"/>
      <c r="E1640" s="7"/>
      <c r="F1640" s="112"/>
      <c r="G1640" s="112"/>
      <c r="H1640" s="112"/>
      <c r="I1640" s="112"/>
      <c r="J1640" s="112"/>
      <c r="P1640" s="3" t="str">
        <f>IF(基本情報登録!$D$10="","",IF(基本情報登録!$D$10=登録データ!D1640,1,0))</f>
        <v/>
      </c>
    </row>
    <row r="1641" spans="1:16" x14ac:dyDescent="0.15">
      <c r="A1641" s="7"/>
      <c r="B1641" s="7"/>
      <c r="C1641" s="7"/>
      <c r="D1641" s="7"/>
      <c r="E1641" s="7"/>
      <c r="F1641" s="112"/>
      <c r="G1641" s="112"/>
      <c r="H1641" s="112"/>
      <c r="I1641" s="112"/>
      <c r="J1641" s="112"/>
      <c r="P1641" s="3" t="str">
        <f>IF(基本情報登録!$D$10="","",IF(基本情報登録!$D$10=登録データ!D1641,1,0))</f>
        <v/>
      </c>
    </row>
    <row r="1642" spans="1:16" x14ac:dyDescent="0.15">
      <c r="A1642" s="7"/>
      <c r="B1642" s="7"/>
      <c r="C1642" s="7"/>
      <c r="D1642" s="7"/>
      <c r="E1642" s="7"/>
      <c r="F1642" s="112"/>
      <c r="G1642" s="112"/>
      <c r="H1642" s="112"/>
      <c r="I1642" s="112"/>
      <c r="J1642" s="112"/>
      <c r="P1642" s="3" t="str">
        <f>IF(基本情報登録!$D$10="","",IF(基本情報登録!$D$10=登録データ!D1642,1,0))</f>
        <v/>
      </c>
    </row>
    <row r="1643" spans="1:16" x14ac:dyDescent="0.15">
      <c r="A1643" s="7"/>
      <c r="B1643" s="7"/>
      <c r="C1643" s="7"/>
      <c r="D1643" s="7"/>
      <c r="E1643" s="7"/>
      <c r="F1643" s="112"/>
      <c r="G1643" s="112"/>
      <c r="H1643" s="112"/>
      <c r="I1643" s="112"/>
      <c r="J1643" s="112"/>
      <c r="P1643" s="3" t="str">
        <f>IF(基本情報登録!$D$10="","",IF(基本情報登録!$D$10=登録データ!D1643,1,0))</f>
        <v/>
      </c>
    </row>
    <row r="1644" spans="1:16" x14ac:dyDescent="0.15">
      <c r="A1644" s="7"/>
      <c r="B1644" s="7"/>
      <c r="C1644" s="7"/>
      <c r="D1644" s="7"/>
      <c r="E1644" s="7"/>
      <c r="F1644" s="112"/>
      <c r="G1644" s="112"/>
      <c r="H1644" s="112"/>
      <c r="I1644" s="112"/>
      <c r="J1644" s="112"/>
      <c r="P1644" s="3" t="str">
        <f>IF(基本情報登録!$D$10="","",IF(基本情報登録!$D$10=登録データ!D1644,1,0))</f>
        <v/>
      </c>
    </row>
    <row r="1645" spans="1:16" x14ac:dyDescent="0.15">
      <c r="A1645" s="7"/>
      <c r="B1645" s="7"/>
      <c r="C1645" s="7"/>
      <c r="D1645" s="7"/>
      <c r="E1645" s="7"/>
      <c r="F1645" s="112"/>
      <c r="G1645" s="112"/>
      <c r="H1645" s="112"/>
      <c r="I1645" s="112"/>
      <c r="J1645" s="112"/>
      <c r="P1645" s="3" t="str">
        <f>IF(基本情報登録!$D$10="","",IF(基本情報登録!$D$10=登録データ!D1645,1,0))</f>
        <v/>
      </c>
    </row>
    <row r="1646" spans="1:16" x14ac:dyDescent="0.15">
      <c r="A1646" s="7"/>
      <c r="B1646" s="7"/>
      <c r="C1646" s="7"/>
      <c r="D1646" s="7"/>
      <c r="E1646" s="7"/>
      <c r="F1646" s="112"/>
      <c r="G1646" s="112"/>
      <c r="H1646" s="112"/>
      <c r="I1646" s="112"/>
      <c r="J1646" s="112"/>
      <c r="P1646" s="3" t="str">
        <f>IF(基本情報登録!$D$10="","",IF(基本情報登録!$D$10=登録データ!D1646,1,0))</f>
        <v/>
      </c>
    </row>
    <row r="1647" spans="1:16" x14ac:dyDescent="0.15">
      <c r="A1647" s="7"/>
      <c r="B1647" s="7"/>
      <c r="C1647" s="7"/>
      <c r="D1647" s="7"/>
      <c r="E1647" s="7"/>
      <c r="F1647" s="112"/>
      <c r="G1647" s="112"/>
      <c r="H1647" s="112"/>
      <c r="I1647" s="112"/>
      <c r="J1647" s="112"/>
      <c r="P1647" s="3" t="str">
        <f>IF(基本情報登録!$D$10="","",IF(基本情報登録!$D$10=登録データ!D1647,1,0))</f>
        <v/>
      </c>
    </row>
    <row r="1648" spans="1:16" x14ac:dyDescent="0.15">
      <c r="A1648" s="7"/>
      <c r="B1648" s="7"/>
      <c r="C1648" s="7"/>
      <c r="D1648" s="7"/>
      <c r="E1648" s="7"/>
      <c r="F1648" s="112"/>
      <c r="G1648" s="112"/>
      <c r="H1648" s="112"/>
      <c r="I1648" s="112"/>
      <c r="J1648" s="112"/>
      <c r="P1648" s="3" t="str">
        <f>IF(基本情報登録!$D$10="","",IF(基本情報登録!$D$10=登録データ!D1648,1,0))</f>
        <v/>
      </c>
    </row>
    <row r="1649" spans="1:16" x14ac:dyDescent="0.15">
      <c r="A1649" s="7"/>
      <c r="B1649" s="7"/>
      <c r="C1649" s="7"/>
      <c r="D1649" s="7"/>
      <c r="E1649" s="7"/>
      <c r="F1649" s="112"/>
      <c r="G1649" s="112"/>
      <c r="H1649" s="112"/>
      <c r="I1649" s="112"/>
      <c r="J1649" s="112"/>
      <c r="P1649" s="3" t="str">
        <f>IF(基本情報登録!$D$10="","",IF(基本情報登録!$D$10=登録データ!D1649,1,0))</f>
        <v/>
      </c>
    </row>
    <row r="1650" spans="1:16" x14ac:dyDescent="0.15">
      <c r="A1650" s="7"/>
      <c r="B1650" s="7"/>
      <c r="C1650" s="7"/>
      <c r="D1650" s="7"/>
      <c r="E1650" s="7"/>
      <c r="F1650" s="112"/>
      <c r="G1650" s="112"/>
      <c r="H1650" s="112"/>
      <c r="I1650" s="112"/>
      <c r="J1650" s="112"/>
      <c r="P1650" s="3" t="str">
        <f>IF(基本情報登録!$D$10="","",IF(基本情報登録!$D$10=登録データ!D1650,1,0))</f>
        <v/>
      </c>
    </row>
    <row r="1651" spans="1:16" x14ac:dyDescent="0.15">
      <c r="A1651" s="7"/>
      <c r="B1651" s="7"/>
      <c r="C1651" s="7"/>
      <c r="D1651" s="7"/>
      <c r="E1651" s="7"/>
      <c r="F1651" s="112"/>
      <c r="G1651" s="112"/>
      <c r="H1651" s="112"/>
      <c r="I1651" s="112"/>
      <c r="J1651" s="112"/>
      <c r="P1651" s="3" t="str">
        <f>IF(基本情報登録!$D$10="","",IF(基本情報登録!$D$10=登録データ!D1651,1,0))</f>
        <v/>
      </c>
    </row>
    <row r="1652" spans="1:16" x14ac:dyDescent="0.15">
      <c r="A1652" s="7"/>
      <c r="B1652" s="7"/>
      <c r="C1652" s="7"/>
      <c r="D1652" s="7"/>
      <c r="E1652" s="7"/>
      <c r="F1652" s="112"/>
      <c r="G1652" s="112"/>
      <c r="H1652" s="112"/>
      <c r="I1652" s="112"/>
      <c r="J1652" s="112"/>
      <c r="P1652" s="3" t="str">
        <f>IF(基本情報登録!$D$10="","",IF(基本情報登録!$D$10=登録データ!D1652,1,0))</f>
        <v/>
      </c>
    </row>
    <row r="1653" spans="1:16" x14ac:dyDescent="0.15">
      <c r="A1653" s="7"/>
      <c r="B1653" s="7"/>
      <c r="C1653" s="7"/>
      <c r="D1653" s="7"/>
      <c r="E1653" s="7"/>
      <c r="F1653" s="112"/>
      <c r="G1653" s="112"/>
      <c r="H1653" s="112"/>
      <c r="I1653" s="112"/>
      <c r="J1653" s="112"/>
      <c r="P1653" s="3" t="str">
        <f>IF(基本情報登録!$D$10="","",IF(基本情報登録!$D$10=登録データ!D1653,1,0))</f>
        <v/>
      </c>
    </row>
    <row r="1654" spans="1:16" x14ac:dyDescent="0.15">
      <c r="A1654" s="7"/>
      <c r="B1654" s="7"/>
      <c r="C1654" s="7"/>
      <c r="D1654" s="7"/>
      <c r="E1654" s="7"/>
      <c r="F1654" s="112"/>
      <c r="G1654" s="112"/>
      <c r="H1654" s="112"/>
      <c r="I1654" s="112"/>
      <c r="J1654" s="112"/>
      <c r="P1654" s="3" t="str">
        <f>IF(基本情報登録!$D$10="","",IF(基本情報登録!$D$10=登録データ!D1654,1,0))</f>
        <v/>
      </c>
    </row>
    <row r="1655" spans="1:16" x14ac:dyDescent="0.15">
      <c r="A1655" s="7"/>
      <c r="B1655" s="7"/>
      <c r="C1655" s="7"/>
      <c r="D1655" s="7"/>
      <c r="E1655" s="7"/>
      <c r="F1655" s="112"/>
      <c r="G1655" s="112"/>
      <c r="H1655" s="112"/>
      <c r="I1655" s="112"/>
      <c r="J1655" s="112"/>
      <c r="P1655" s="3" t="str">
        <f>IF(基本情報登録!$D$10="","",IF(基本情報登録!$D$10=登録データ!D1655,1,0))</f>
        <v/>
      </c>
    </row>
    <row r="1656" spans="1:16" x14ac:dyDescent="0.15">
      <c r="A1656" s="7"/>
      <c r="B1656" s="7"/>
      <c r="C1656" s="7"/>
      <c r="D1656" s="7"/>
      <c r="E1656" s="7"/>
      <c r="F1656" s="112"/>
      <c r="G1656" s="112"/>
      <c r="H1656" s="112"/>
      <c r="I1656" s="112"/>
      <c r="J1656" s="112"/>
      <c r="P1656" s="3" t="str">
        <f>IF(基本情報登録!$D$10="","",IF(基本情報登録!$D$10=登録データ!D1656,1,0))</f>
        <v/>
      </c>
    </row>
    <row r="1657" spans="1:16" x14ac:dyDescent="0.15">
      <c r="A1657" s="7"/>
      <c r="B1657" s="7"/>
      <c r="C1657" s="7"/>
      <c r="D1657" s="7"/>
      <c r="E1657" s="7"/>
      <c r="F1657" s="112"/>
      <c r="G1657" s="112"/>
      <c r="H1657" s="112"/>
      <c r="I1657" s="112"/>
      <c r="J1657" s="112"/>
      <c r="P1657" s="3" t="str">
        <f>IF(基本情報登録!$D$10="","",IF(基本情報登録!$D$10=登録データ!D1657,1,0))</f>
        <v/>
      </c>
    </row>
    <row r="1658" spans="1:16" x14ac:dyDescent="0.15">
      <c r="A1658" s="7"/>
      <c r="B1658" s="7"/>
      <c r="C1658" s="7"/>
      <c r="D1658" s="7"/>
      <c r="E1658" s="7"/>
      <c r="F1658" s="112"/>
      <c r="G1658" s="112"/>
      <c r="H1658" s="112"/>
      <c r="I1658" s="112"/>
      <c r="J1658" s="112"/>
      <c r="P1658" s="3" t="str">
        <f>IF(基本情報登録!$D$10="","",IF(基本情報登録!$D$10=登録データ!D1658,1,0))</f>
        <v/>
      </c>
    </row>
    <row r="1659" spans="1:16" x14ac:dyDescent="0.15">
      <c r="A1659" s="7"/>
      <c r="B1659" s="7"/>
      <c r="C1659" s="7"/>
      <c r="D1659" s="7"/>
      <c r="E1659" s="7"/>
      <c r="F1659" s="112"/>
      <c r="G1659" s="112"/>
      <c r="H1659" s="112"/>
      <c r="I1659" s="112"/>
      <c r="J1659" s="112"/>
      <c r="P1659" s="3" t="str">
        <f>IF(基本情報登録!$D$10="","",IF(基本情報登録!$D$10=登録データ!D1659,1,0))</f>
        <v/>
      </c>
    </row>
    <row r="1660" spans="1:16" x14ac:dyDescent="0.15">
      <c r="A1660" s="7"/>
      <c r="B1660" s="7"/>
      <c r="C1660" s="7"/>
      <c r="D1660" s="7"/>
      <c r="E1660" s="7"/>
      <c r="F1660" s="112"/>
      <c r="G1660" s="112"/>
      <c r="H1660" s="112"/>
      <c r="I1660" s="112"/>
      <c r="J1660" s="112"/>
      <c r="P1660" s="3" t="str">
        <f>IF(基本情報登録!$D$10="","",IF(基本情報登録!$D$10=登録データ!D1660,1,0))</f>
        <v/>
      </c>
    </row>
    <row r="1661" spans="1:16" x14ac:dyDescent="0.15">
      <c r="A1661" s="7"/>
      <c r="B1661" s="7"/>
      <c r="C1661" s="7"/>
      <c r="D1661" s="7"/>
      <c r="E1661" s="7"/>
      <c r="F1661" s="112"/>
      <c r="G1661" s="112"/>
      <c r="H1661" s="112"/>
      <c r="I1661" s="112"/>
      <c r="J1661" s="112"/>
      <c r="P1661" s="3" t="str">
        <f>IF(基本情報登録!$D$10="","",IF(基本情報登録!$D$10=登録データ!D1661,1,0))</f>
        <v/>
      </c>
    </row>
    <row r="1662" spans="1:16" x14ac:dyDescent="0.15">
      <c r="A1662" s="7"/>
      <c r="B1662" s="7"/>
      <c r="C1662" s="7"/>
      <c r="D1662" s="7"/>
      <c r="E1662" s="7"/>
      <c r="F1662" s="112"/>
      <c r="G1662" s="112"/>
      <c r="H1662" s="112"/>
      <c r="I1662" s="112"/>
      <c r="J1662" s="112"/>
      <c r="P1662" s="3" t="str">
        <f>IF(基本情報登録!$D$10="","",IF(基本情報登録!$D$10=登録データ!D1662,1,0))</f>
        <v/>
      </c>
    </row>
    <row r="1663" spans="1:16" x14ac:dyDescent="0.15">
      <c r="A1663" s="7"/>
      <c r="B1663" s="7"/>
      <c r="C1663" s="7"/>
      <c r="D1663" s="7"/>
      <c r="E1663" s="7"/>
      <c r="F1663" s="112"/>
      <c r="G1663" s="112"/>
      <c r="H1663" s="112"/>
      <c r="I1663" s="112"/>
      <c r="J1663" s="112"/>
      <c r="P1663" s="3" t="str">
        <f>IF(基本情報登録!$D$10="","",IF(基本情報登録!$D$10=登録データ!D1663,1,0))</f>
        <v/>
      </c>
    </row>
    <row r="1664" spans="1:16" x14ac:dyDescent="0.15">
      <c r="A1664" s="7"/>
      <c r="B1664" s="7"/>
      <c r="C1664" s="7"/>
      <c r="D1664" s="7"/>
      <c r="E1664" s="7"/>
      <c r="F1664" s="112"/>
      <c r="G1664" s="112"/>
      <c r="H1664" s="112"/>
      <c r="I1664" s="112"/>
      <c r="J1664" s="112"/>
      <c r="P1664" s="3" t="str">
        <f>IF(基本情報登録!$D$10="","",IF(基本情報登録!$D$10=登録データ!D1664,1,0))</f>
        <v/>
      </c>
    </row>
    <row r="1665" spans="1:16" x14ac:dyDescent="0.15">
      <c r="A1665" s="7"/>
      <c r="B1665" s="7"/>
      <c r="C1665" s="7"/>
      <c r="D1665" s="7"/>
      <c r="E1665" s="7"/>
      <c r="F1665" s="112"/>
      <c r="G1665" s="112"/>
      <c r="H1665" s="112"/>
      <c r="I1665" s="112"/>
      <c r="J1665" s="112"/>
      <c r="P1665" s="3" t="str">
        <f>IF(基本情報登録!$D$10="","",IF(基本情報登録!$D$10=登録データ!D1665,1,0))</f>
        <v/>
      </c>
    </row>
    <row r="1666" spans="1:16" x14ac:dyDescent="0.15">
      <c r="A1666" s="7"/>
      <c r="B1666" s="7"/>
      <c r="C1666" s="7"/>
      <c r="D1666" s="7"/>
      <c r="E1666" s="7"/>
      <c r="F1666" s="112"/>
      <c r="G1666" s="112"/>
      <c r="H1666" s="112"/>
      <c r="I1666" s="112"/>
      <c r="J1666" s="112"/>
      <c r="P1666" s="3" t="str">
        <f>IF(基本情報登録!$D$10="","",IF(基本情報登録!$D$10=登録データ!D1666,1,0))</f>
        <v/>
      </c>
    </row>
    <row r="1667" spans="1:16" x14ac:dyDescent="0.15">
      <c r="A1667" s="7"/>
      <c r="B1667" s="7"/>
      <c r="C1667" s="7"/>
      <c r="D1667" s="7"/>
      <c r="E1667" s="7"/>
      <c r="F1667" s="112"/>
      <c r="G1667" s="112"/>
      <c r="H1667" s="112"/>
      <c r="I1667" s="112"/>
      <c r="J1667" s="112"/>
      <c r="P1667" s="3" t="str">
        <f>IF(基本情報登録!$D$10="","",IF(基本情報登録!$D$10=登録データ!D1667,1,0))</f>
        <v/>
      </c>
    </row>
    <row r="1668" spans="1:16" x14ac:dyDescent="0.15">
      <c r="A1668" s="7"/>
      <c r="B1668" s="7"/>
      <c r="C1668" s="7"/>
      <c r="D1668" s="7"/>
      <c r="E1668" s="7"/>
      <c r="F1668" s="112"/>
      <c r="G1668" s="112"/>
      <c r="H1668" s="112"/>
      <c r="I1668" s="112"/>
      <c r="J1668" s="112"/>
      <c r="P1668" s="3" t="str">
        <f>IF(基本情報登録!$D$10="","",IF(基本情報登録!$D$10=登録データ!D1668,1,0))</f>
        <v/>
      </c>
    </row>
    <row r="1669" spans="1:16" x14ac:dyDescent="0.15">
      <c r="A1669" s="7"/>
      <c r="B1669" s="7"/>
      <c r="C1669" s="7"/>
      <c r="D1669" s="7"/>
      <c r="E1669" s="7"/>
      <c r="F1669" s="112"/>
      <c r="G1669" s="112"/>
      <c r="H1669" s="112"/>
      <c r="I1669" s="112"/>
      <c r="J1669" s="112"/>
      <c r="P1669" s="3" t="str">
        <f>IF(基本情報登録!$D$10="","",IF(基本情報登録!$D$10=登録データ!D1669,1,0))</f>
        <v/>
      </c>
    </row>
    <row r="1670" spans="1:16" x14ac:dyDescent="0.15">
      <c r="A1670" s="7"/>
      <c r="B1670" s="7"/>
      <c r="C1670" s="7"/>
      <c r="D1670" s="7"/>
      <c r="E1670" s="7"/>
      <c r="F1670" s="112"/>
      <c r="G1670" s="112"/>
      <c r="H1670" s="112"/>
      <c r="I1670" s="112"/>
      <c r="J1670" s="112"/>
      <c r="P1670" s="3" t="str">
        <f>IF(基本情報登録!$D$10="","",IF(基本情報登録!$D$10=登録データ!D1670,1,0))</f>
        <v/>
      </c>
    </row>
    <row r="1671" spans="1:16" x14ac:dyDescent="0.15">
      <c r="A1671" s="7"/>
      <c r="B1671" s="7"/>
      <c r="C1671" s="7"/>
      <c r="D1671" s="7"/>
      <c r="E1671" s="7"/>
      <c r="F1671" s="112"/>
      <c r="G1671" s="112"/>
      <c r="H1671" s="112"/>
      <c r="I1671" s="112"/>
      <c r="J1671" s="112"/>
      <c r="P1671" s="3" t="str">
        <f>IF(基本情報登録!$D$10="","",IF(基本情報登録!$D$10=登録データ!D1671,1,0))</f>
        <v/>
      </c>
    </row>
    <row r="1672" spans="1:16" x14ac:dyDescent="0.15">
      <c r="A1672" s="7"/>
      <c r="B1672" s="7"/>
      <c r="C1672" s="7"/>
      <c r="D1672" s="7"/>
      <c r="E1672" s="7"/>
      <c r="F1672" s="112"/>
      <c r="G1672" s="112"/>
      <c r="H1672" s="112"/>
      <c r="I1672" s="112"/>
      <c r="J1672" s="112"/>
      <c r="P1672" s="3" t="str">
        <f>IF(基本情報登録!$D$10="","",IF(基本情報登録!$D$10=登録データ!D1672,1,0))</f>
        <v/>
      </c>
    </row>
    <row r="1673" spans="1:16" x14ac:dyDescent="0.15">
      <c r="A1673" s="7"/>
      <c r="B1673" s="7"/>
      <c r="C1673" s="7"/>
      <c r="D1673" s="7"/>
      <c r="E1673" s="7"/>
      <c r="F1673" s="112"/>
      <c r="G1673" s="112"/>
      <c r="H1673" s="112"/>
      <c r="I1673" s="112"/>
      <c r="J1673" s="112"/>
      <c r="P1673" s="3" t="str">
        <f>IF(基本情報登録!$D$10="","",IF(基本情報登録!$D$10=登録データ!D1673,1,0))</f>
        <v/>
      </c>
    </row>
    <row r="1674" spans="1:16" x14ac:dyDescent="0.15">
      <c r="A1674" s="7"/>
      <c r="B1674" s="7"/>
      <c r="C1674" s="7"/>
      <c r="D1674" s="7"/>
      <c r="E1674" s="7"/>
      <c r="F1674" s="112"/>
      <c r="G1674" s="112"/>
      <c r="H1674" s="112"/>
      <c r="I1674" s="112"/>
      <c r="J1674" s="112"/>
      <c r="P1674" s="3" t="str">
        <f>IF(基本情報登録!$D$10="","",IF(基本情報登録!$D$10=登録データ!D1674,1,0))</f>
        <v/>
      </c>
    </row>
    <row r="1675" spans="1:16" x14ac:dyDescent="0.15">
      <c r="A1675" s="7"/>
      <c r="B1675" s="7"/>
      <c r="C1675" s="7"/>
      <c r="D1675" s="7"/>
      <c r="E1675" s="7"/>
      <c r="F1675" s="112"/>
      <c r="G1675" s="112"/>
      <c r="H1675" s="112"/>
      <c r="I1675" s="112"/>
      <c r="J1675" s="112"/>
      <c r="P1675" s="3" t="str">
        <f>IF(基本情報登録!$D$10="","",IF(基本情報登録!$D$10=登録データ!D1675,1,0))</f>
        <v/>
      </c>
    </row>
    <row r="1676" spans="1:16" x14ac:dyDescent="0.15">
      <c r="A1676" s="7"/>
      <c r="B1676" s="7"/>
      <c r="C1676" s="7"/>
      <c r="D1676" s="7"/>
      <c r="E1676" s="7"/>
      <c r="F1676" s="112"/>
      <c r="G1676" s="112"/>
      <c r="H1676" s="112"/>
      <c r="I1676" s="112"/>
      <c r="J1676" s="112"/>
      <c r="P1676" s="3" t="str">
        <f>IF(基本情報登録!$D$10="","",IF(基本情報登録!$D$10=登録データ!D1676,1,0))</f>
        <v/>
      </c>
    </row>
    <row r="1677" spans="1:16" x14ac:dyDescent="0.15">
      <c r="A1677" s="7"/>
      <c r="B1677" s="7"/>
      <c r="C1677" s="7"/>
      <c r="D1677" s="7"/>
      <c r="E1677" s="7"/>
      <c r="F1677" s="112"/>
      <c r="G1677" s="112"/>
      <c r="H1677" s="112"/>
      <c r="I1677" s="112"/>
      <c r="J1677" s="112"/>
      <c r="P1677" s="3" t="str">
        <f>IF(基本情報登録!$D$10="","",IF(基本情報登録!$D$10=登録データ!D1677,1,0))</f>
        <v/>
      </c>
    </row>
    <row r="1678" spans="1:16" x14ac:dyDescent="0.15">
      <c r="A1678" s="7"/>
      <c r="B1678" s="7"/>
      <c r="C1678" s="7"/>
      <c r="D1678" s="7"/>
      <c r="E1678" s="7"/>
      <c r="F1678" s="112"/>
      <c r="G1678" s="112"/>
      <c r="H1678" s="112"/>
      <c r="I1678" s="112"/>
      <c r="J1678" s="112"/>
      <c r="P1678" s="3" t="str">
        <f>IF(基本情報登録!$D$10="","",IF(基本情報登録!$D$10=登録データ!D1678,1,0))</f>
        <v/>
      </c>
    </row>
    <row r="1679" spans="1:16" x14ac:dyDescent="0.15">
      <c r="A1679" s="7"/>
      <c r="B1679" s="7"/>
      <c r="C1679" s="7"/>
      <c r="D1679" s="7"/>
      <c r="E1679" s="7"/>
      <c r="F1679" s="112"/>
      <c r="G1679" s="112"/>
      <c r="H1679" s="112"/>
      <c r="I1679" s="112"/>
      <c r="J1679" s="112"/>
      <c r="P1679" s="3" t="str">
        <f>IF(基本情報登録!$D$10="","",IF(基本情報登録!$D$10=登録データ!D1679,1,0))</f>
        <v/>
      </c>
    </row>
    <row r="1680" spans="1:16" x14ac:dyDescent="0.15">
      <c r="A1680" s="7"/>
      <c r="B1680" s="7"/>
      <c r="C1680" s="7"/>
      <c r="D1680" s="7"/>
      <c r="E1680" s="7"/>
      <c r="F1680" s="112"/>
      <c r="G1680" s="112"/>
      <c r="H1680" s="112"/>
      <c r="I1680" s="112"/>
      <c r="J1680" s="112"/>
      <c r="P1680" s="3" t="str">
        <f>IF(基本情報登録!$D$10="","",IF(基本情報登録!$D$10=登録データ!D1680,1,0))</f>
        <v/>
      </c>
    </row>
    <row r="1681" spans="1:16" x14ac:dyDescent="0.15">
      <c r="A1681" s="7"/>
      <c r="B1681" s="7"/>
      <c r="C1681" s="7"/>
      <c r="D1681" s="7"/>
      <c r="E1681" s="7"/>
      <c r="F1681" s="112"/>
      <c r="G1681" s="112"/>
      <c r="H1681" s="112"/>
      <c r="I1681" s="112"/>
      <c r="J1681" s="112"/>
      <c r="P1681" s="3" t="str">
        <f>IF(基本情報登録!$D$10="","",IF(基本情報登録!$D$10=登録データ!D1681,1,0))</f>
        <v/>
      </c>
    </row>
    <row r="1682" spans="1:16" x14ac:dyDescent="0.15">
      <c r="A1682" s="7"/>
      <c r="B1682" s="7"/>
      <c r="C1682" s="7"/>
      <c r="D1682" s="7"/>
      <c r="E1682" s="7"/>
      <c r="F1682" s="112"/>
      <c r="G1682" s="112"/>
      <c r="H1682" s="112"/>
      <c r="I1682" s="112"/>
      <c r="J1682" s="112"/>
      <c r="P1682" s="3" t="str">
        <f>IF(基本情報登録!$D$10="","",IF(基本情報登録!$D$10=登録データ!D1682,1,0))</f>
        <v/>
      </c>
    </row>
    <row r="1683" spans="1:16" x14ac:dyDescent="0.15">
      <c r="A1683" s="7"/>
      <c r="B1683" s="7"/>
      <c r="C1683" s="7"/>
      <c r="D1683" s="7"/>
      <c r="E1683" s="7"/>
      <c r="F1683" s="112"/>
      <c r="G1683" s="112"/>
      <c r="H1683" s="112"/>
      <c r="I1683" s="112"/>
      <c r="J1683" s="112"/>
      <c r="P1683" s="3" t="str">
        <f>IF(基本情報登録!$D$10="","",IF(基本情報登録!$D$10=登録データ!D1683,1,0))</f>
        <v/>
      </c>
    </row>
    <row r="1684" spans="1:16" x14ac:dyDescent="0.15">
      <c r="A1684" s="7"/>
      <c r="B1684" s="7"/>
      <c r="C1684" s="7"/>
      <c r="D1684" s="7"/>
      <c r="E1684" s="7"/>
      <c r="F1684" s="112"/>
      <c r="G1684" s="112"/>
      <c r="H1684" s="112"/>
      <c r="I1684" s="112"/>
      <c r="J1684" s="112"/>
      <c r="P1684" s="3" t="str">
        <f>IF(基本情報登録!$D$10="","",IF(基本情報登録!$D$10=登録データ!D1684,1,0))</f>
        <v/>
      </c>
    </row>
    <row r="1685" spans="1:16" x14ac:dyDescent="0.15">
      <c r="A1685" s="7"/>
      <c r="B1685" s="7"/>
      <c r="C1685" s="7"/>
      <c r="D1685" s="7"/>
      <c r="E1685" s="7"/>
      <c r="F1685" s="112"/>
      <c r="G1685" s="112"/>
      <c r="H1685" s="112"/>
      <c r="I1685" s="112"/>
      <c r="J1685" s="112"/>
      <c r="P1685" s="3" t="str">
        <f>IF(基本情報登録!$D$10="","",IF(基本情報登録!$D$10=登録データ!D1685,1,0))</f>
        <v/>
      </c>
    </row>
    <row r="1686" spans="1:16" x14ac:dyDescent="0.15">
      <c r="A1686" s="7"/>
      <c r="B1686" s="7"/>
      <c r="C1686" s="7"/>
      <c r="D1686" s="7"/>
      <c r="E1686" s="7"/>
      <c r="F1686" s="112"/>
      <c r="G1686" s="112"/>
      <c r="H1686" s="112"/>
      <c r="I1686" s="112"/>
      <c r="J1686" s="112"/>
      <c r="P1686" s="3" t="str">
        <f>IF(基本情報登録!$D$10="","",IF(基本情報登録!$D$10=登録データ!D1686,1,0))</f>
        <v/>
      </c>
    </row>
    <row r="1687" spans="1:16" x14ac:dyDescent="0.15">
      <c r="A1687" s="7"/>
      <c r="B1687" s="7"/>
      <c r="C1687" s="7"/>
      <c r="D1687" s="7"/>
      <c r="E1687" s="7"/>
      <c r="F1687" s="112"/>
      <c r="G1687" s="112"/>
      <c r="H1687" s="112"/>
      <c r="I1687" s="112"/>
      <c r="J1687" s="112"/>
      <c r="P1687" s="3" t="str">
        <f>IF(基本情報登録!$D$10="","",IF(基本情報登録!$D$10=登録データ!D1687,1,0))</f>
        <v/>
      </c>
    </row>
    <row r="1688" spans="1:16" x14ac:dyDescent="0.15">
      <c r="A1688" s="7"/>
      <c r="B1688" s="7"/>
      <c r="C1688" s="7"/>
      <c r="D1688" s="7"/>
      <c r="E1688" s="7"/>
      <c r="F1688" s="112"/>
      <c r="G1688" s="112"/>
      <c r="H1688" s="112"/>
      <c r="I1688" s="112"/>
      <c r="J1688" s="112"/>
      <c r="P1688" s="3" t="str">
        <f>IF(基本情報登録!$D$10="","",IF(基本情報登録!$D$10=登録データ!D1688,1,0))</f>
        <v/>
      </c>
    </row>
    <row r="1689" spans="1:16" x14ac:dyDescent="0.15">
      <c r="A1689" s="7"/>
      <c r="B1689" s="7"/>
      <c r="C1689" s="7"/>
      <c r="D1689" s="7"/>
      <c r="E1689" s="7"/>
      <c r="F1689" s="112"/>
      <c r="G1689" s="112"/>
      <c r="H1689" s="112"/>
      <c r="I1689" s="112"/>
      <c r="J1689" s="112"/>
      <c r="P1689" s="3" t="str">
        <f>IF(基本情報登録!$D$10="","",IF(基本情報登録!$D$10=登録データ!D1689,1,0))</f>
        <v/>
      </c>
    </row>
    <row r="1690" spans="1:16" x14ac:dyDescent="0.15">
      <c r="A1690" s="7"/>
      <c r="B1690" s="7"/>
      <c r="C1690" s="7"/>
      <c r="D1690" s="7"/>
      <c r="E1690" s="7"/>
      <c r="F1690" s="112"/>
      <c r="G1690" s="112"/>
      <c r="H1690" s="112"/>
      <c r="I1690" s="112"/>
      <c r="J1690" s="112"/>
      <c r="P1690" s="3" t="str">
        <f>IF(基本情報登録!$D$10="","",IF(基本情報登録!$D$10=登録データ!D1690,1,0))</f>
        <v/>
      </c>
    </row>
    <row r="1691" spans="1:16" x14ac:dyDescent="0.15">
      <c r="A1691" s="7"/>
      <c r="B1691" s="7"/>
      <c r="C1691" s="7"/>
      <c r="D1691" s="7"/>
      <c r="E1691" s="7"/>
      <c r="F1691" s="112"/>
      <c r="G1691" s="112"/>
      <c r="H1691" s="112"/>
      <c r="I1691" s="112"/>
      <c r="J1691" s="112"/>
      <c r="P1691" s="3" t="str">
        <f>IF(基本情報登録!$D$10="","",IF(基本情報登録!$D$10=登録データ!D1691,1,0))</f>
        <v/>
      </c>
    </row>
    <row r="1692" spans="1:16" x14ac:dyDescent="0.15">
      <c r="A1692" s="7"/>
      <c r="B1692" s="7"/>
      <c r="C1692" s="7"/>
      <c r="D1692" s="7"/>
      <c r="E1692" s="7"/>
      <c r="F1692" s="112"/>
      <c r="G1692" s="112"/>
      <c r="H1692" s="112"/>
      <c r="I1692" s="112"/>
      <c r="J1692" s="112"/>
      <c r="P1692" s="3" t="str">
        <f>IF(基本情報登録!$D$10="","",IF(基本情報登録!$D$10=登録データ!D1692,1,0))</f>
        <v/>
      </c>
    </row>
    <row r="1693" spans="1:16" x14ac:dyDescent="0.15">
      <c r="A1693" s="7"/>
      <c r="B1693" s="7"/>
      <c r="C1693" s="7"/>
      <c r="D1693" s="7"/>
      <c r="E1693" s="7"/>
      <c r="F1693" s="112"/>
      <c r="G1693" s="112"/>
      <c r="H1693" s="112"/>
      <c r="I1693" s="112"/>
      <c r="J1693" s="112"/>
      <c r="P1693" s="3" t="str">
        <f>IF(基本情報登録!$D$10="","",IF(基本情報登録!$D$10=登録データ!D1693,1,0))</f>
        <v/>
      </c>
    </row>
    <row r="1694" spans="1:16" x14ac:dyDescent="0.15">
      <c r="A1694" s="7"/>
      <c r="B1694" s="7"/>
      <c r="C1694" s="7"/>
      <c r="D1694" s="7"/>
      <c r="E1694" s="7"/>
      <c r="F1694" s="112"/>
      <c r="G1694" s="112"/>
      <c r="H1694" s="112"/>
      <c r="I1694" s="112"/>
      <c r="J1694" s="112"/>
      <c r="P1694" s="3" t="str">
        <f>IF(基本情報登録!$D$10="","",IF(基本情報登録!$D$10=登録データ!D1694,1,0))</f>
        <v/>
      </c>
    </row>
    <row r="1695" spans="1:16" x14ac:dyDescent="0.15">
      <c r="A1695" s="7"/>
      <c r="B1695" s="7"/>
      <c r="C1695" s="7"/>
      <c r="D1695" s="7"/>
      <c r="E1695" s="7"/>
      <c r="F1695" s="112"/>
      <c r="G1695" s="112"/>
      <c r="H1695" s="112"/>
      <c r="I1695" s="112"/>
      <c r="J1695" s="112"/>
      <c r="P1695" s="3" t="str">
        <f>IF(基本情報登録!$D$10="","",IF(基本情報登録!$D$10=登録データ!D1695,1,0))</f>
        <v/>
      </c>
    </row>
    <row r="1696" spans="1:16" x14ac:dyDescent="0.15">
      <c r="A1696" s="7"/>
      <c r="B1696" s="7"/>
      <c r="C1696" s="7"/>
      <c r="D1696" s="7"/>
      <c r="E1696" s="7"/>
      <c r="F1696" s="112"/>
      <c r="G1696" s="112"/>
      <c r="H1696" s="112"/>
      <c r="I1696" s="112"/>
      <c r="J1696" s="112"/>
      <c r="P1696" s="3" t="str">
        <f>IF(基本情報登録!$D$10="","",IF(基本情報登録!$D$10=登録データ!D1696,1,0))</f>
        <v/>
      </c>
    </row>
    <row r="1697" spans="1:16" x14ac:dyDescent="0.15">
      <c r="A1697" s="7"/>
      <c r="B1697" s="7"/>
      <c r="C1697" s="7"/>
      <c r="D1697" s="7"/>
      <c r="E1697" s="7"/>
      <c r="F1697" s="112"/>
      <c r="G1697" s="112"/>
      <c r="H1697" s="112"/>
      <c r="I1697" s="112"/>
      <c r="J1697" s="112"/>
      <c r="P1697" s="3" t="str">
        <f>IF(基本情報登録!$D$10="","",IF(基本情報登録!$D$10=登録データ!D1697,1,0))</f>
        <v/>
      </c>
    </row>
    <row r="1698" spans="1:16" x14ac:dyDescent="0.15">
      <c r="A1698" s="7"/>
      <c r="B1698" s="7"/>
      <c r="C1698" s="7"/>
      <c r="D1698" s="7"/>
      <c r="E1698" s="7"/>
      <c r="F1698" s="112"/>
      <c r="G1698" s="112"/>
      <c r="H1698" s="112"/>
      <c r="I1698" s="112"/>
      <c r="J1698" s="112"/>
      <c r="P1698" s="3" t="str">
        <f>IF(基本情報登録!$D$10="","",IF(基本情報登録!$D$10=登録データ!D1698,1,0))</f>
        <v/>
      </c>
    </row>
    <row r="1699" spans="1:16" x14ac:dyDescent="0.15">
      <c r="A1699" s="7"/>
      <c r="B1699" s="7"/>
      <c r="C1699" s="7"/>
      <c r="D1699" s="7"/>
      <c r="E1699" s="7"/>
      <c r="F1699" s="112"/>
      <c r="G1699" s="112"/>
      <c r="H1699" s="112"/>
      <c r="I1699" s="112"/>
      <c r="J1699" s="112"/>
      <c r="P1699" s="3" t="str">
        <f>IF(基本情報登録!$D$10="","",IF(基本情報登録!$D$10=登録データ!D1699,1,0))</f>
        <v/>
      </c>
    </row>
    <row r="1700" spans="1:16" x14ac:dyDescent="0.15">
      <c r="A1700" s="7"/>
      <c r="B1700" s="7"/>
      <c r="C1700" s="7"/>
      <c r="D1700" s="7"/>
      <c r="E1700" s="7"/>
      <c r="F1700" s="112"/>
      <c r="G1700" s="112"/>
      <c r="H1700" s="112"/>
      <c r="I1700" s="112"/>
      <c r="J1700" s="112"/>
      <c r="P1700" s="3" t="str">
        <f>IF(基本情報登録!$D$10="","",IF(基本情報登録!$D$10=登録データ!D1700,1,0))</f>
        <v/>
      </c>
    </row>
    <row r="1701" spans="1:16" x14ac:dyDescent="0.15">
      <c r="A1701" s="7"/>
      <c r="B1701" s="7"/>
      <c r="C1701" s="7"/>
      <c r="D1701" s="7"/>
      <c r="E1701" s="7"/>
      <c r="F1701" s="112"/>
      <c r="G1701" s="112"/>
      <c r="H1701" s="112"/>
      <c r="I1701" s="112"/>
      <c r="J1701" s="112"/>
      <c r="P1701" s="3" t="str">
        <f>IF(基本情報登録!$D$10="","",IF(基本情報登録!$D$10=登録データ!D1701,1,0))</f>
        <v/>
      </c>
    </row>
    <row r="1702" spans="1:16" x14ac:dyDescent="0.15">
      <c r="A1702" s="7"/>
      <c r="B1702" s="7"/>
      <c r="C1702" s="7"/>
      <c r="D1702" s="7"/>
      <c r="E1702" s="7"/>
      <c r="F1702" s="112"/>
      <c r="G1702" s="112"/>
      <c r="H1702" s="112"/>
      <c r="I1702" s="112"/>
      <c r="J1702" s="112"/>
      <c r="P1702" s="3" t="str">
        <f>IF(基本情報登録!$D$10="","",IF(基本情報登録!$D$10=登録データ!D1702,1,0))</f>
        <v/>
      </c>
    </row>
    <row r="1703" spans="1:16" x14ac:dyDescent="0.15">
      <c r="A1703" s="7"/>
      <c r="B1703" s="7"/>
      <c r="C1703" s="7"/>
      <c r="D1703" s="7"/>
      <c r="E1703" s="7"/>
      <c r="F1703" s="112"/>
      <c r="G1703" s="112"/>
      <c r="H1703" s="112"/>
      <c r="I1703" s="112"/>
      <c r="J1703" s="112"/>
      <c r="P1703" s="3" t="str">
        <f>IF(基本情報登録!$D$10="","",IF(基本情報登録!$D$10=登録データ!D1703,1,0))</f>
        <v/>
      </c>
    </row>
    <row r="1704" spans="1:16" x14ac:dyDescent="0.15">
      <c r="A1704" s="7"/>
      <c r="B1704" s="7"/>
      <c r="C1704" s="7"/>
      <c r="D1704" s="7"/>
      <c r="E1704" s="7"/>
      <c r="F1704" s="112"/>
      <c r="G1704" s="112"/>
      <c r="H1704" s="112"/>
      <c r="I1704" s="112"/>
      <c r="J1704" s="112"/>
      <c r="P1704" s="3" t="str">
        <f>IF(基本情報登録!$D$10="","",IF(基本情報登録!$D$10=登録データ!D1704,1,0))</f>
        <v/>
      </c>
    </row>
    <row r="1705" spans="1:16" x14ac:dyDescent="0.15">
      <c r="A1705" s="7"/>
      <c r="B1705" s="7"/>
      <c r="C1705" s="7"/>
      <c r="D1705" s="7"/>
      <c r="E1705" s="7"/>
      <c r="F1705" s="112"/>
      <c r="G1705" s="112"/>
      <c r="H1705" s="112"/>
      <c r="I1705" s="112"/>
      <c r="J1705" s="112"/>
      <c r="P1705" s="3" t="str">
        <f>IF(基本情報登録!$D$10="","",IF(基本情報登録!$D$10=登録データ!D1705,1,0))</f>
        <v/>
      </c>
    </row>
    <row r="1706" spans="1:16" x14ac:dyDescent="0.15">
      <c r="A1706" s="7"/>
      <c r="B1706" s="7"/>
      <c r="C1706" s="7"/>
      <c r="D1706" s="7"/>
      <c r="E1706" s="7"/>
      <c r="F1706" s="112"/>
      <c r="G1706" s="112"/>
      <c r="H1706" s="112"/>
      <c r="I1706" s="112"/>
      <c r="J1706" s="112"/>
      <c r="P1706" s="3" t="str">
        <f>IF(基本情報登録!$D$10="","",IF(基本情報登録!$D$10=登録データ!D1706,1,0))</f>
        <v/>
      </c>
    </row>
    <row r="1707" spans="1:16" x14ac:dyDescent="0.15">
      <c r="A1707" s="7"/>
      <c r="B1707" s="7"/>
      <c r="C1707" s="7"/>
      <c r="D1707" s="7"/>
      <c r="E1707" s="7"/>
      <c r="F1707" s="112"/>
      <c r="G1707" s="112"/>
      <c r="H1707" s="112"/>
      <c r="I1707" s="112"/>
      <c r="J1707" s="112"/>
      <c r="P1707" s="3" t="str">
        <f>IF(基本情報登録!$D$10="","",IF(基本情報登録!$D$10=登録データ!D1707,1,0))</f>
        <v/>
      </c>
    </row>
    <row r="1708" spans="1:16" x14ac:dyDescent="0.15">
      <c r="A1708" s="7"/>
      <c r="B1708" s="7"/>
      <c r="C1708" s="7"/>
      <c r="D1708" s="7"/>
      <c r="E1708" s="7"/>
      <c r="F1708" s="112"/>
      <c r="G1708" s="112"/>
      <c r="H1708" s="112"/>
      <c r="I1708" s="112"/>
      <c r="J1708" s="112"/>
      <c r="P1708" s="3" t="str">
        <f>IF(基本情報登録!$D$10="","",IF(基本情報登録!$D$10=登録データ!D1708,1,0))</f>
        <v/>
      </c>
    </row>
    <row r="1709" spans="1:16" x14ac:dyDescent="0.15">
      <c r="A1709" s="7"/>
      <c r="B1709" s="7"/>
      <c r="C1709" s="7"/>
      <c r="D1709" s="7"/>
      <c r="E1709" s="7"/>
      <c r="F1709" s="112"/>
      <c r="G1709" s="112"/>
      <c r="H1709" s="112"/>
      <c r="I1709" s="112"/>
      <c r="J1709" s="112"/>
      <c r="P1709" s="3" t="str">
        <f>IF(基本情報登録!$D$10="","",IF(基本情報登録!$D$10=登録データ!D1709,1,0))</f>
        <v/>
      </c>
    </row>
    <row r="1710" spans="1:16" x14ac:dyDescent="0.15">
      <c r="A1710" s="7"/>
      <c r="B1710" s="7"/>
      <c r="C1710" s="7"/>
      <c r="D1710" s="7"/>
      <c r="E1710" s="7"/>
      <c r="F1710" s="112"/>
      <c r="G1710" s="112"/>
      <c r="H1710" s="112"/>
      <c r="I1710" s="112"/>
      <c r="J1710" s="112"/>
      <c r="P1710" s="3" t="str">
        <f>IF(基本情報登録!$D$10="","",IF(基本情報登録!$D$10=登録データ!D1710,1,0))</f>
        <v/>
      </c>
    </row>
    <row r="1711" spans="1:16" x14ac:dyDescent="0.15">
      <c r="A1711" s="7"/>
      <c r="B1711" s="7"/>
      <c r="C1711" s="7"/>
      <c r="D1711" s="7"/>
      <c r="E1711" s="7"/>
      <c r="F1711" s="112"/>
      <c r="G1711" s="112"/>
      <c r="H1711" s="112"/>
      <c r="I1711" s="112"/>
      <c r="J1711" s="112"/>
      <c r="P1711" s="3" t="str">
        <f>IF(基本情報登録!$D$10="","",IF(基本情報登録!$D$10=登録データ!D1711,1,0))</f>
        <v/>
      </c>
    </row>
    <row r="1712" spans="1:16" x14ac:dyDescent="0.15">
      <c r="A1712" s="7"/>
      <c r="B1712" s="7"/>
      <c r="C1712" s="7"/>
      <c r="D1712" s="7"/>
      <c r="E1712" s="7"/>
      <c r="F1712" s="112"/>
      <c r="G1712" s="112"/>
      <c r="H1712" s="112"/>
      <c r="I1712" s="112"/>
      <c r="J1712" s="112"/>
      <c r="P1712" s="3" t="str">
        <f>IF(基本情報登録!$D$10="","",IF(基本情報登録!$D$10=登録データ!D1712,1,0))</f>
        <v/>
      </c>
    </row>
    <row r="1713" spans="1:16" x14ac:dyDescent="0.15">
      <c r="A1713" s="7"/>
      <c r="B1713" s="7"/>
      <c r="C1713" s="7"/>
      <c r="D1713" s="7"/>
      <c r="E1713" s="7"/>
      <c r="F1713" s="112"/>
      <c r="G1713" s="112"/>
      <c r="H1713" s="112"/>
      <c r="I1713" s="112"/>
      <c r="J1713" s="112"/>
      <c r="P1713" s="3" t="str">
        <f>IF(基本情報登録!$D$10="","",IF(基本情報登録!$D$10=登録データ!D1713,1,0))</f>
        <v/>
      </c>
    </row>
    <row r="1714" spans="1:16" x14ac:dyDescent="0.15">
      <c r="A1714" s="7"/>
      <c r="B1714" s="7"/>
      <c r="C1714" s="7"/>
      <c r="D1714" s="7"/>
      <c r="E1714" s="7"/>
      <c r="F1714" s="112"/>
      <c r="G1714" s="112"/>
      <c r="H1714" s="112"/>
      <c r="I1714" s="112"/>
      <c r="J1714" s="112"/>
      <c r="P1714" s="3" t="str">
        <f>IF(基本情報登録!$D$10="","",IF(基本情報登録!$D$10=登録データ!D1714,1,0))</f>
        <v/>
      </c>
    </row>
    <row r="1715" spans="1:16" x14ac:dyDescent="0.15">
      <c r="A1715" s="7"/>
      <c r="B1715" s="7"/>
      <c r="C1715" s="7"/>
      <c r="D1715" s="7"/>
      <c r="E1715" s="7"/>
      <c r="F1715" s="112"/>
      <c r="G1715" s="112"/>
      <c r="H1715" s="112"/>
      <c r="I1715" s="112"/>
      <c r="J1715" s="112"/>
      <c r="P1715" s="3" t="str">
        <f>IF(基本情報登録!$D$10="","",IF(基本情報登録!$D$10=登録データ!D1715,1,0))</f>
        <v/>
      </c>
    </row>
    <row r="1716" spans="1:16" x14ac:dyDescent="0.15">
      <c r="A1716" s="7"/>
      <c r="B1716" s="7"/>
      <c r="C1716" s="7"/>
      <c r="D1716" s="7"/>
      <c r="E1716" s="7"/>
      <c r="F1716" s="112"/>
      <c r="G1716" s="112"/>
      <c r="H1716" s="112"/>
      <c r="I1716" s="112"/>
      <c r="J1716" s="112"/>
      <c r="P1716" s="3" t="str">
        <f>IF(基本情報登録!$D$10="","",IF(基本情報登録!$D$10=登録データ!D1716,1,0))</f>
        <v/>
      </c>
    </row>
    <row r="1717" spans="1:16" x14ac:dyDescent="0.15">
      <c r="A1717" s="7"/>
      <c r="B1717" s="7"/>
      <c r="C1717" s="7"/>
      <c r="D1717" s="7"/>
      <c r="E1717" s="7"/>
      <c r="F1717" s="112"/>
      <c r="G1717" s="112"/>
      <c r="H1717" s="112"/>
      <c r="I1717" s="112"/>
      <c r="J1717" s="112"/>
      <c r="P1717" s="3" t="str">
        <f>IF(基本情報登録!$D$10="","",IF(基本情報登録!$D$10=登録データ!D1717,1,0))</f>
        <v/>
      </c>
    </row>
    <row r="1718" spans="1:16" x14ac:dyDescent="0.15">
      <c r="A1718" s="7"/>
      <c r="B1718" s="7"/>
      <c r="C1718" s="7"/>
      <c r="D1718" s="7"/>
      <c r="E1718" s="7"/>
      <c r="F1718" s="112"/>
      <c r="G1718" s="112"/>
      <c r="H1718" s="112"/>
      <c r="I1718" s="112"/>
      <c r="J1718" s="112"/>
      <c r="P1718" s="3" t="str">
        <f>IF(基本情報登録!$D$10="","",IF(基本情報登録!$D$10=登録データ!D1718,1,0))</f>
        <v/>
      </c>
    </row>
    <row r="1719" spans="1:16" x14ac:dyDescent="0.15">
      <c r="A1719" s="7"/>
      <c r="B1719" s="7"/>
      <c r="C1719" s="7"/>
      <c r="D1719" s="7"/>
      <c r="E1719" s="7"/>
      <c r="F1719" s="112"/>
      <c r="G1719" s="112"/>
      <c r="H1719" s="112"/>
      <c r="I1719" s="112"/>
      <c r="J1719" s="112"/>
      <c r="P1719" s="3" t="str">
        <f>IF(基本情報登録!$D$10="","",IF(基本情報登録!$D$10=登録データ!D1719,1,0))</f>
        <v/>
      </c>
    </row>
    <row r="1720" spans="1:16" x14ac:dyDescent="0.15">
      <c r="A1720" s="7"/>
      <c r="B1720" s="7"/>
      <c r="C1720" s="7"/>
      <c r="D1720" s="7"/>
      <c r="E1720" s="7"/>
      <c r="F1720" s="112"/>
      <c r="G1720" s="112"/>
      <c r="H1720" s="112"/>
      <c r="I1720" s="112"/>
      <c r="J1720" s="112"/>
      <c r="P1720" s="3" t="str">
        <f>IF(基本情報登録!$D$10="","",IF(基本情報登録!$D$10=登録データ!D1720,1,0))</f>
        <v/>
      </c>
    </row>
    <row r="1721" spans="1:16" x14ac:dyDescent="0.15">
      <c r="A1721" s="7"/>
      <c r="B1721" s="7"/>
      <c r="C1721" s="7"/>
      <c r="D1721" s="7"/>
      <c r="E1721" s="7"/>
      <c r="F1721" s="112"/>
      <c r="G1721" s="112"/>
      <c r="H1721" s="112"/>
      <c r="I1721" s="112"/>
      <c r="J1721" s="112"/>
      <c r="P1721" s="3" t="str">
        <f>IF(基本情報登録!$D$10="","",IF(基本情報登録!$D$10=登録データ!D1721,1,0))</f>
        <v/>
      </c>
    </row>
    <row r="1722" spans="1:16" x14ac:dyDescent="0.15">
      <c r="A1722" s="7"/>
      <c r="B1722" s="7"/>
      <c r="C1722" s="7"/>
      <c r="D1722" s="7"/>
      <c r="E1722" s="7"/>
      <c r="F1722" s="112"/>
      <c r="G1722" s="112"/>
      <c r="H1722" s="112"/>
      <c r="I1722" s="112"/>
      <c r="J1722" s="112"/>
      <c r="P1722" s="3" t="str">
        <f>IF(基本情報登録!$D$10="","",IF(基本情報登録!$D$10=登録データ!D1722,1,0))</f>
        <v/>
      </c>
    </row>
    <row r="1723" spans="1:16" x14ac:dyDescent="0.15">
      <c r="A1723" s="7"/>
      <c r="B1723" s="7"/>
      <c r="C1723" s="7"/>
      <c r="D1723" s="7"/>
      <c r="E1723" s="7"/>
      <c r="F1723" s="112"/>
      <c r="G1723" s="112"/>
      <c r="H1723" s="112"/>
      <c r="I1723" s="112"/>
      <c r="J1723" s="112"/>
      <c r="P1723" s="3" t="str">
        <f>IF(基本情報登録!$D$10="","",IF(基本情報登録!$D$10=登録データ!D1723,1,0))</f>
        <v/>
      </c>
    </row>
    <row r="1724" spans="1:16" x14ac:dyDescent="0.15">
      <c r="A1724" s="7"/>
      <c r="B1724" s="7"/>
      <c r="C1724" s="7"/>
      <c r="D1724" s="7"/>
      <c r="E1724" s="7"/>
      <c r="F1724" s="112"/>
      <c r="G1724" s="112"/>
      <c r="H1724" s="112"/>
      <c r="I1724" s="112"/>
      <c r="J1724" s="112"/>
      <c r="P1724" s="3" t="str">
        <f>IF(基本情報登録!$D$10="","",IF(基本情報登録!$D$10=登録データ!D1724,1,0))</f>
        <v/>
      </c>
    </row>
    <row r="1725" spans="1:16" x14ac:dyDescent="0.15">
      <c r="A1725" s="7"/>
      <c r="B1725" s="7"/>
      <c r="C1725" s="7"/>
      <c r="D1725" s="7"/>
      <c r="E1725" s="7"/>
      <c r="F1725" s="112"/>
      <c r="G1725" s="112"/>
      <c r="H1725" s="112"/>
      <c r="I1725" s="112"/>
      <c r="J1725" s="112"/>
      <c r="P1725" s="3" t="str">
        <f>IF(基本情報登録!$D$10="","",IF(基本情報登録!$D$10=登録データ!D1725,1,0))</f>
        <v/>
      </c>
    </row>
    <row r="1726" spans="1:16" x14ac:dyDescent="0.15">
      <c r="A1726" s="7"/>
      <c r="B1726" s="7"/>
      <c r="C1726" s="7"/>
      <c r="D1726" s="7"/>
      <c r="E1726" s="7"/>
      <c r="F1726" s="112"/>
      <c r="G1726" s="112"/>
      <c r="H1726" s="112"/>
      <c r="I1726" s="112"/>
      <c r="J1726" s="112"/>
      <c r="P1726" s="3" t="str">
        <f>IF(基本情報登録!$D$10="","",IF(基本情報登録!$D$10=登録データ!D1726,1,0))</f>
        <v/>
      </c>
    </row>
    <row r="1727" spans="1:16" x14ac:dyDescent="0.15">
      <c r="A1727" s="7"/>
      <c r="B1727" s="7"/>
      <c r="C1727" s="7"/>
      <c r="D1727" s="7"/>
      <c r="E1727" s="7"/>
      <c r="F1727" s="112"/>
      <c r="G1727" s="112"/>
      <c r="H1727" s="112"/>
      <c r="I1727" s="112"/>
      <c r="J1727" s="112"/>
      <c r="P1727" s="3" t="str">
        <f>IF(基本情報登録!$D$10="","",IF(基本情報登録!$D$10=登録データ!D1727,1,0))</f>
        <v/>
      </c>
    </row>
    <row r="1728" spans="1:16" x14ac:dyDescent="0.15">
      <c r="A1728" s="7"/>
      <c r="B1728" s="7"/>
      <c r="C1728" s="7"/>
      <c r="D1728" s="7"/>
      <c r="E1728" s="7"/>
      <c r="F1728" s="112"/>
      <c r="G1728" s="112"/>
      <c r="H1728" s="112"/>
      <c r="I1728" s="112"/>
      <c r="J1728" s="112"/>
      <c r="P1728" s="3" t="str">
        <f>IF(基本情報登録!$D$10="","",IF(基本情報登録!$D$10=登録データ!D1728,1,0))</f>
        <v/>
      </c>
    </row>
    <row r="1729" spans="1:16" x14ac:dyDescent="0.15">
      <c r="A1729" s="7"/>
      <c r="B1729" s="7"/>
      <c r="C1729" s="7"/>
      <c r="D1729" s="7"/>
      <c r="E1729" s="7"/>
      <c r="F1729" s="112"/>
      <c r="G1729" s="112"/>
      <c r="H1729" s="112"/>
      <c r="I1729" s="112"/>
      <c r="J1729" s="112"/>
      <c r="P1729" s="3" t="str">
        <f>IF(基本情報登録!$D$10="","",IF(基本情報登録!$D$10=登録データ!D1729,1,0))</f>
        <v/>
      </c>
    </row>
    <row r="1730" spans="1:16" x14ac:dyDescent="0.15">
      <c r="A1730" s="7"/>
      <c r="B1730" s="7"/>
      <c r="C1730" s="7"/>
      <c r="D1730" s="7"/>
      <c r="E1730" s="7"/>
      <c r="F1730" s="112"/>
      <c r="G1730" s="112"/>
      <c r="H1730" s="112"/>
      <c r="I1730" s="112"/>
      <c r="J1730" s="112"/>
      <c r="P1730" s="3" t="str">
        <f>IF(基本情報登録!$D$10="","",IF(基本情報登録!$D$10=登録データ!D1730,1,0))</f>
        <v/>
      </c>
    </row>
    <row r="1731" spans="1:16" x14ac:dyDescent="0.15">
      <c r="A1731" s="7"/>
      <c r="B1731" s="7"/>
      <c r="C1731" s="7"/>
      <c r="D1731" s="7"/>
      <c r="E1731" s="7"/>
      <c r="F1731" s="112"/>
      <c r="G1731" s="112"/>
      <c r="H1731" s="112"/>
      <c r="I1731" s="112"/>
      <c r="J1731" s="112"/>
      <c r="P1731" s="3" t="str">
        <f>IF(基本情報登録!$D$10="","",IF(基本情報登録!$D$10=登録データ!D1731,1,0))</f>
        <v/>
      </c>
    </row>
    <row r="1732" spans="1:16" x14ac:dyDescent="0.15">
      <c r="A1732" s="7"/>
      <c r="B1732" s="7"/>
      <c r="C1732" s="7"/>
      <c r="D1732" s="7"/>
      <c r="E1732" s="7"/>
      <c r="F1732" s="112"/>
      <c r="G1732" s="112"/>
      <c r="H1732" s="112"/>
      <c r="I1732" s="112"/>
      <c r="J1732" s="112"/>
      <c r="P1732" s="3" t="str">
        <f>IF(基本情報登録!$D$10="","",IF(基本情報登録!$D$10=登録データ!D1732,1,0))</f>
        <v/>
      </c>
    </row>
    <row r="1733" spans="1:16" x14ac:dyDescent="0.15">
      <c r="A1733" s="7"/>
      <c r="B1733" s="7"/>
      <c r="C1733" s="7"/>
      <c r="D1733" s="7"/>
      <c r="E1733" s="7"/>
      <c r="F1733" s="112"/>
      <c r="G1733" s="112"/>
      <c r="H1733" s="112"/>
      <c r="I1733" s="112"/>
      <c r="J1733" s="112"/>
      <c r="P1733" s="3" t="str">
        <f>IF(基本情報登録!$D$10="","",IF(基本情報登録!$D$10=登録データ!D1733,1,0))</f>
        <v/>
      </c>
    </row>
    <row r="1734" spans="1:16" x14ac:dyDescent="0.15">
      <c r="A1734" s="7"/>
      <c r="B1734" s="7"/>
      <c r="C1734" s="7"/>
      <c r="D1734" s="7"/>
      <c r="E1734" s="7"/>
      <c r="F1734" s="112"/>
      <c r="G1734" s="112"/>
      <c r="H1734" s="112"/>
      <c r="I1734" s="112"/>
      <c r="J1734" s="112"/>
      <c r="P1734" s="3" t="str">
        <f>IF(基本情報登録!$D$10="","",IF(基本情報登録!$D$10=登録データ!D1734,1,0))</f>
        <v/>
      </c>
    </row>
    <row r="1735" spans="1:16" x14ac:dyDescent="0.15">
      <c r="A1735" s="7"/>
      <c r="B1735" s="7"/>
      <c r="C1735" s="7"/>
      <c r="D1735" s="7"/>
      <c r="E1735" s="7"/>
      <c r="F1735" s="112"/>
      <c r="G1735" s="112"/>
      <c r="H1735" s="112"/>
      <c r="I1735" s="112"/>
      <c r="J1735" s="112"/>
      <c r="P1735" s="3" t="str">
        <f>IF(基本情報登録!$D$10="","",IF(基本情報登録!$D$10=登録データ!D1735,1,0))</f>
        <v/>
      </c>
    </row>
    <row r="1736" spans="1:16" x14ac:dyDescent="0.15">
      <c r="A1736" s="7"/>
      <c r="B1736" s="7"/>
      <c r="C1736" s="7"/>
      <c r="D1736" s="7"/>
      <c r="E1736" s="7"/>
      <c r="F1736" s="112"/>
      <c r="G1736" s="112"/>
      <c r="H1736" s="112"/>
      <c r="I1736" s="112"/>
      <c r="J1736" s="112"/>
      <c r="P1736" s="3" t="str">
        <f>IF(基本情報登録!$D$10="","",IF(基本情報登録!$D$10=登録データ!D1736,1,0))</f>
        <v/>
      </c>
    </row>
    <row r="1737" spans="1:16" x14ac:dyDescent="0.15">
      <c r="A1737" s="7"/>
      <c r="B1737" s="7"/>
      <c r="C1737" s="7"/>
      <c r="D1737" s="7"/>
      <c r="E1737" s="7"/>
      <c r="F1737" s="112"/>
      <c r="G1737" s="112"/>
      <c r="H1737" s="112"/>
      <c r="I1737" s="112"/>
      <c r="J1737" s="112"/>
      <c r="P1737" s="3" t="str">
        <f>IF(基本情報登録!$D$10="","",IF(基本情報登録!$D$10=登録データ!D1737,1,0))</f>
        <v/>
      </c>
    </row>
    <row r="1738" spans="1:16" x14ac:dyDescent="0.15">
      <c r="A1738" s="7"/>
      <c r="B1738" s="7"/>
      <c r="C1738" s="7"/>
      <c r="D1738" s="7"/>
      <c r="E1738" s="7"/>
      <c r="F1738" s="112"/>
      <c r="G1738" s="112"/>
      <c r="H1738" s="112"/>
      <c r="I1738" s="112"/>
      <c r="J1738" s="112"/>
      <c r="P1738" s="3" t="str">
        <f>IF(基本情報登録!$D$10="","",IF(基本情報登録!$D$10=登録データ!D1738,1,0))</f>
        <v/>
      </c>
    </row>
    <row r="1739" spans="1:16" x14ac:dyDescent="0.15">
      <c r="A1739" s="7"/>
      <c r="B1739" s="7"/>
      <c r="C1739" s="7"/>
      <c r="D1739" s="7"/>
      <c r="E1739" s="7"/>
      <c r="F1739" s="112"/>
      <c r="G1739" s="112"/>
      <c r="H1739" s="112"/>
      <c r="I1739" s="112"/>
      <c r="J1739" s="112"/>
      <c r="P1739" s="3" t="str">
        <f>IF(基本情報登録!$D$10="","",IF(基本情報登録!$D$10=登録データ!D1739,1,0))</f>
        <v/>
      </c>
    </row>
    <row r="1740" spans="1:16" x14ac:dyDescent="0.15">
      <c r="A1740" s="7"/>
      <c r="B1740" s="7"/>
      <c r="C1740" s="7"/>
      <c r="D1740" s="7"/>
      <c r="E1740" s="7"/>
      <c r="F1740" s="112"/>
      <c r="G1740" s="112"/>
      <c r="H1740" s="112"/>
      <c r="I1740" s="112"/>
      <c r="J1740" s="112"/>
      <c r="P1740" s="3" t="str">
        <f>IF(基本情報登録!$D$10="","",IF(基本情報登録!$D$10=登録データ!D1740,1,0))</f>
        <v/>
      </c>
    </row>
    <row r="1741" spans="1:16" x14ac:dyDescent="0.15">
      <c r="A1741" s="7"/>
      <c r="B1741" s="7"/>
      <c r="C1741" s="7"/>
      <c r="D1741" s="7"/>
      <c r="E1741" s="7"/>
      <c r="F1741" s="112"/>
      <c r="G1741" s="112"/>
      <c r="H1741" s="112"/>
      <c r="I1741" s="112"/>
      <c r="J1741" s="112"/>
      <c r="P1741" s="3" t="str">
        <f>IF(基本情報登録!$D$10="","",IF(基本情報登録!$D$10=登録データ!D1741,1,0))</f>
        <v/>
      </c>
    </row>
    <row r="1742" spans="1:16" x14ac:dyDescent="0.15">
      <c r="A1742" s="7"/>
      <c r="B1742" s="7"/>
      <c r="C1742" s="7"/>
      <c r="D1742" s="7"/>
      <c r="E1742" s="7"/>
      <c r="F1742" s="112"/>
      <c r="G1742" s="112"/>
      <c r="H1742" s="112"/>
      <c r="I1742" s="112"/>
      <c r="J1742" s="112"/>
    </row>
    <row r="1743" spans="1:16" x14ac:dyDescent="0.15">
      <c r="A1743" s="7"/>
      <c r="B1743" s="7"/>
      <c r="C1743" s="7"/>
      <c r="D1743" s="7"/>
      <c r="E1743" s="7"/>
      <c r="F1743" s="112"/>
      <c r="G1743" s="112"/>
      <c r="H1743" s="112"/>
      <c r="I1743" s="112"/>
      <c r="J1743" s="112"/>
    </row>
    <row r="1744" spans="1:16" x14ac:dyDescent="0.15">
      <c r="A1744" s="7"/>
      <c r="B1744" s="7"/>
      <c r="C1744" s="7"/>
      <c r="D1744" s="7"/>
      <c r="E1744" s="7"/>
      <c r="F1744" s="112"/>
      <c r="G1744" s="112"/>
      <c r="H1744" s="112"/>
      <c r="I1744" s="112"/>
      <c r="J1744" s="112"/>
    </row>
    <row r="1745" spans="1:16" x14ac:dyDescent="0.15">
      <c r="A1745" s="7"/>
      <c r="B1745" s="7"/>
      <c r="C1745" s="7"/>
      <c r="D1745" s="7"/>
      <c r="E1745" s="7"/>
      <c r="F1745" s="112"/>
      <c r="G1745" s="112"/>
      <c r="H1745" s="112"/>
      <c r="I1745" s="112"/>
      <c r="J1745" s="112"/>
      <c r="P1745" s="3" t="str">
        <f>IF(基本情報登録!$D$10="","",IF(基本情報登録!$D$10=登録データ!D1745,1,0))</f>
        <v/>
      </c>
    </row>
    <row r="1746" spans="1:16" x14ac:dyDescent="0.15">
      <c r="A1746" s="7"/>
      <c r="B1746" s="7"/>
      <c r="C1746" s="7"/>
      <c r="D1746" s="7"/>
      <c r="E1746" s="7"/>
      <c r="F1746" s="112"/>
      <c r="G1746" s="112"/>
      <c r="H1746" s="112"/>
      <c r="I1746" s="112"/>
      <c r="J1746" s="112"/>
    </row>
    <row r="1747" spans="1:16" x14ac:dyDescent="0.15">
      <c r="A1747" s="7"/>
      <c r="B1747" s="7"/>
      <c r="C1747" s="7"/>
      <c r="D1747" s="7"/>
      <c r="E1747" s="7"/>
      <c r="F1747" s="112"/>
      <c r="G1747" s="112"/>
      <c r="H1747" s="112"/>
      <c r="I1747" s="112"/>
      <c r="J1747" s="112"/>
    </row>
    <row r="1748" spans="1:16" x14ac:dyDescent="0.15">
      <c r="A1748" s="7"/>
      <c r="B1748" s="7"/>
      <c r="C1748" s="7"/>
      <c r="D1748" s="7"/>
      <c r="E1748" s="7"/>
      <c r="F1748" s="112"/>
      <c r="G1748" s="112"/>
      <c r="H1748" s="112"/>
      <c r="I1748" s="112"/>
      <c r="J1748" s="112"/>
    </row>
    <row r="1749" spans="1:16" x14ac:dyDescent="0.15">
      <c r="A1749" s="7"/>
      <c r="B1749" s="7"/>
      <c r="C1749" s="7"/>
      <c r="D1749" s="7"/>
      <c r="E1749" s="7"/>
      <c r="F1749" s="112"/>
      <c r="G1749" s="112"/>
      <c r="H1749" s="112"/>
      <c r="I1749" s="112"/>
      <c r="J1749" s="112"/>
    </row>
    <row r="1750" spans="1:16" x14ac:dyDescent="0.15">
      <c r="A1750" s="7"/>
      <c r="B1750" s="7"/>
      <c r="C1750" s="7"/>
      <c r="D1750" s="7"/>
      <c r="E1750" s="7"/>
      <c r="F1750" s="112"/>
      <c r="G1750" s="112"/>
      <c r="H1750" s="112"/>
      <c r="I1750" s="112"/>
      <c r="J1750" s="112"/>
    </row>
    <row r="1751" spans="1:16" x14ac:dyDescent="0.15">
      <c r="A1751" s="7"/>
      <c r="B1751" s="7"/>
      <c r="C1751" s="7"/>
      <c r="D1751" s="7"/>
      <c r="E1751" s="7"/>
      <c r="F1751" s="112"/>
      <c r="G1751" s="112"/>
      <c r="H1751" s="112"/>
      <c r="I1751" s="112"/>
      <c r="J1751" s="112"/>
    </row>
    <row r="1752" spans="1:16" x14ac:dyDescent="0.15">
      <c r="A1752" s="7"/>
      <c r="B1752" s="7"/>
      <c r="C1752" s="7"/>
      <c r="D1752" s="7"/>
      <c r="E1752" s="7"/>
      <c r="F1752" s="112"/>
      <c r="G1752" s="112"/>
      <c r="H1752" s="112"/>
      <c r="I1752" s="112"/>
      <c r="J1752" s="112"/>
    </row>
    <row r="1753" spans="1:16" x14ac:dyDescent="0.15">
      <c r="A1753" s="7"/>
      <c r="B1753" s="7"/>
      <c r="C1753" s="7"/>
      <c r="D1753" s="7"/>
      <c r="E1753" s="7"/>
      <c r="F1753" s="112"/>
      <c r="G1753" s="112"/>
      <c r="H1753" s="112"/>
      <c r="I1753" s="112"/>
      <c r="J1753" s="112"/>
    </row>
    <row r="1754" spans="1:16" x14ac:dyDescent="0.15">
      <c r="A1754" s="7"/>
      <c r="B1754" s="7"/>
      <c r="C1754" s="7"/>
      <c r="D1754" s="7"/>
      <c r="E1754" s="7"/>
    </row>
    <row r="1755" spans="1:16" x14ac:dyDescent="0.15">
      <c r="A1755" s="7"/>
      <c r="B1755" s="7"/>
      <c r="C1755" s="7"/>
      <c r="D1755" s="7"/>
      <c r="E1755" s="7"/>
    </row>
    <row r="1756" spans="1:16" x14ac:dyDescent="0.15">
      <c r="A1756" s="7"/>
      <c r="B1756" s="7"/>
      <c r="C1756" s="7"/>
      <c r="D1756" s="7"/>
      <c r="E1756" s="7"/>
    </row>
    <row r="1757" spans="1:16" x14ac:dyDescent="0.15">
      <c r="A1757" s="7"/>
      <c r="B1757" s="7"/>
      <c r="C1757" s="7"/>
      <c r="D1757" s="7"/>
      <c r="E1757" s="7"/>
    </row>
    <row r="1758" spans="1:16" x14ac:dyDescent="0.15">
      <c r="A1758" s="7"/>
      <c r="B1758" s="7"/>
      <c r="C1758" s="7"/>
      <c r="D1758" s="7"/>
      <c r="E1758" s="7"/>
    </row>
    <row r="1759" spans="1:16" x14ac:dyDescent="0.15">
      <c r="A1759" s="7"/>
      <c r="B1759" s="7"/>
      <c r="C1759" s="7"/>
      <c r="D1759" s="7"/>
      <c r="E1759" s="7"/>
    </row>
    <row r="1760" spans="1:16" x14ac:dyDescent="0.15">
      <c r="A1760" s="7"/>
      <c r="B1760" s="7"/>
      <c r="C1760" s="7"/>
      <c r="D1760" s="7"/>
      <c r="E1760" s="7"/>
    </row>
    <row r="1761" spans="1:5" x14ac:dyDescent="0.15">
      <c r="A1761" s="7"/>
      <c r="B1761" s="7"/>
      <c r="C1761" s="7"/>
      <c r="D1761" s="7"/>
      <c r="E1761" s="7"/>
    </row>
    <row r="1762" spans="1:5" x14ac:dyDescent="0.15">
      <c r="A1762" s="7"/>
      <c r="B1762" s="7"/>
      <c r="C1762" s="7"/>
      <c r="D1762" s="7"/>
      <c r="E1762" s="7"/>
    </row>
    <row r="1763" spans="1:5" x14ac:dyDescent="0.15">
      <c r="A1763" s="7"/>
      <c r="B1763" s="7"/>
      <c r="C1763" s="7"/>
      <c r="D1763" s="7"/>
      <c r="E1763" s="7"/>
    </row>
    <row r="1764" spans="1:5" x14ac:dyDescent="0.15">
      <c r="A1764" s="7"/>
      <c r="B1764" s="7"/>
      <c r="C1764" s="7"/>
      <c r="D1764" s="7"/>
      <c r="E1764" s="7"/>
    </row>
    <row r="1765" spans="1:5" x14ac:dyDescent="0.15">
      <c r="A1765" s="7"/>
      <c r="B1765" s="7"/>
      <c r="C1765" s="7"/>
      <c r="D1765" s="7"/>
      <c r="E1765" s="7"/>
    </row>
  </sheetData>
  <sortState xmlns:xlrd2="http://schemas.microsoft.com/office/spreadsheetml/2017/richdata2" ref="M2:M46">
    <sortCondition ref="M46"/>
  </sortState>
  <mergeCells count="2">
    <mergeCell ref="A1:J1"/>
    <mergeCell ref="K1:N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7</vt:i4>
      </vt:variant>
    </vt:vector>
  </HeadingPairs>
  <TitlesOfParts>
    <vt:vector size="18" baseType="lpstr">
      <vt:lpstr>基本情報登録</vt:lpstr>
      <vt:lpstr>様式1(女子)</vt:lpstr>
      <vt:lpstr>様式2(女子)</vt:lpstr>
      <vt:lpstr>様式3(女子)</vt:lpstr>
      <vt:lpstr>様式Ⅳ(女子)</vt:lpstr>
      <vt:lpstr>様式4(女子)</vt:lpstr>
      <vt:lpstr>様式5(女子)</vt:lpstr>
      <vt:lpstr>様式6(女子)</vt:lpstr>
      <vt:lpstr>登録データ</vt:lpstr>
      <vt:lpstr>所属情報</vt:lpstr>
      <vt:lpstr>女子mat</vt:lpstr>
      <vt:lpstr>基本情報登録!Print_Area</vt:lpstr>
      <vt:lpstr>'様式1(女子)'!Print_Area</vt:lpstr>
      <vt:lpstr>'様式2(女子)'!Print_Area</vt:lpstr>
      <vt:lpstr>'様式4(女子)'!Print_Area</vt:lpstr>
      <vt:lpstr>'様式5(女子)'!Print_Area</vt:lpstr>
      <vt:lpstr>'様式6(女子)'!Print_Area</vt:lpstr>
      <vt:lpstr>'様式Ⅳ(女子)'!Print_Area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Taichi</dc:creator>
  <cp:lastModifiedBy>SHIMIZU Gota</cp:lastModifiedBy>
  <cp:lastPrinted>2016-10-07T09:13:49Z</cp:lastPrinted>
  <dcterms:created xsi:type="dcterms:W3CDTF">2016-10-04T09:37:01Z</dcterms:created>
  <dcterms:modified xsi:type="dcterms:W3CDTF">2023-10-06T15:48:55Z</dcterms:modified>
</cp:coreProperties>
</file>